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755" windowHeight="8025" activeTab="0"/>
  </bookViews>
  <sheets>
    <sheet name="Tabelle1" sheetId="1" r:id="rId1"/>
    <sheet name="Tabelle2" sheetId="2" r:id="rId2"/>
    <sheet name="Tabelle3" sheetId="3" r:id="rId3"/>
  </sheets>
  <definedNames>
    <definedName name="TABLE" localSheetId="0">'Tabelle1'!#REF!</definedName>
    <definedName name="TABLE_2" localSheetId="0">'Tabelle1'!#REF!</definedName>
    <definedName name="TABLE_3" localSheetId="0">'Tabelle1'!#REF!</definedName>
    <definedName name="TABLE_4" localSheetId="0">'Tabelle1'!#REF!</definedName>
    <definedName name="TABLE_5" localSheetId="0">'Tabelle1'!#REF!</definedName>
    <definedName name="TABLE_6" localSheetId="0">'Tabelle1'!#REF!</definedName>
    <definedName name="TABLE_7" localSheetId="0">'Tabelle1'!#REF!</definedName>
    <definedName name="TABLE_8" localSheetId="0">'Tabelle1'!#REF!</definedName>
  </definedNames>
  <calcPr fullCalcOnLoad="1"/>
</workbook>
</file>

<file path=xl/sharedStrings.xml><?xml version="1.0" encoding="utf-8"?>
<sst xmlns="http://schemas.openxmlformats.org/spreadsheetml/2006/main" count="877" uniqueCount="157">
  <si>
    <t>WP1</t>
  </si>
  <si>
    <t>WP2</t>
  </si>
  <si>
    <t>Implementation of the System and Preparation of Services and Product Generation</t>
  </si>
  <si>
    <t>WP3</t>
  </si>
  <si>
    <t>WP4</t>
  </si>
  <si>
    <t>Development of an exploitation plan</t>
  </si>
  <si>
    <t>WP5</t>
  </si>
  <si>
    <t>Information Dissemination</t>
  </si>
  <si>
    <t>WP6</t>
  </si>
  <si>
    <t>Project Management</t>
  </si>
  <si>
    <t>WP7</t>
  </si>
  <si>
    <t xml:space="preserve">Analysis of the State of the Art and Development of Concepts </t>
  </si>
  <si>
    <t>Duration</t>
  </si>
  <si>
    <t>End</t>
  </si>
  <si>
    <t>Start</t>
  </si>
  <si>
    <t>Phase</t>
  </si>
  <si>
    <t>all</t>
  </si>
  <si>
    <t>Total PM</t>
  </si>
  <si>
    <t xml:space="preserve">Monthly Rate </t>
  </si>
  <si>
    <t>Durable Equipment</t>
  </si>
  <si>
    <t>Consumables</t>
  </si>
  <si>
    <t>Travel and Subsistence</t>
  </si>
  <si>
    <t>Computing</t>
  </si>
  <si>
    <t>Subcontracting</t>
  </si>
  <si>
    <t>Other Specific project costs</t>
  </si>
  <si>
    <t>Protection of knowledge</t>
  </si>
  <si>
    <t>Overhead Costs</t>
  </si>
  <si>
    <t>% Requested from EU</t>
  </si>
  <si>
    <t>Requested contribution from EU</t>
  </si>
  <si>
    <t>Overhead - %</t>
  </si>
  <si>
    <t>Total Personnel Cost</t>
  </si>
  <si>
    <t>TOTAL</t>
  </si>
  <si>
    <t>Validation and Preparation</t>
  </si>
  <si>
    <t>Demonstration</t>
  </si>
  <si>
    <t>T1.1</t>
  </si>
  <si>
    <t>Def.of Content</t>
  </si>
  <si>
    <t>T1.2</t>
  </si>
  <si>
    <t>Funding</t>
  </si>
  <si>
    <t>Doc&amp;Dig.Plan</t>
  </si>
  <si>
    <t>T1.3</t>
  </si>
  <si>
    <t>Ident.of.Standards</t>
  </si>
  <si>
    <t>T1.4.1</t>
  </si>
  <si>
    <t>T1.4.2</t>
  </si>
  <si>
    <t>T1.4.3</t>
  </si>
  <si>
    <t>T1.4.4</t>
  </si>
  <si>
    <t>T1.4.5</t>
  </si>
  <si>
    <t>T1.4.6</t>
  </si>
  <si>
    <t>T1.4.7</t>
  </si>
  <si>
    <t>T1.4.8</t>
  </si>
  <si>
    <t>T1.4.9</t>
  </si>
  <si>
    <t>T1.4.10</t>
  </si>
  <si>
    <t>T1.4.11</t>
  </si>
  <si>
    <t>T1.4.12</t>
  </si>
  <si>
    <t>T1.4.13</t>
  </si>
  <si>
    <t>Repository</t>
  </si>
  <si>
    <t>Reference System</t>
  </si>
  <si>
    <t>Knowledge Base</t>
  </si>
  <si>
    <t>Data Generation</t>
  </si>
  <si>
    <t>Search System</t>
  </si>
  <si>
    <t>e-Business</t>
  </si>
  <si>
    <t>Product Catalogue</t>
  </si>
  <si>
    <t>Production Process</t>
  </si>
  <si>
    <t>Products ans Services</t>
  </si>
  <si>
    <t>GUI/Portals</t>
  </si>
  <si>
    <t>Data Management</t>
  </si>
  <si>
    <t>Core System</t>
  </si>
  <si>
    <t>Implementation Platform</t>
  </si>
  <si>
    <t>T2.1</t>
  </si>
  <si>
    <t>T2.2.1</t>
  </si>
  <si>
    <t>T2.2.2</t>
  </si>
  <si>
    <t>T2.2.3</t>
  </si>
  <si>
    <t>T2.2.4</t>
  </si>
  <si>
    <t>T2.2.5</t>
  </si>
  <si>
    <t>T2.2.6</t>
  </si>
  <si>
    <t>T2.2.7</t>
  </si>
  <si>
    <t>T2.2.8</t>
  </si>
  <si>
    <t>T2.2.9</t>
  </si>
  <si>
    <t>T2.2.10</t>
  </si>
  <si>
    <t>T2.2.11</t>
  </si>
  <si>
    <t>T2.2.12</t>
  </si>
  <si>
    <t>T2.2.13</t>
  </si>
  <si>
    <t>System Integration</t>
  </si>
  <si>
    <t>Preparation of Content &amp; Products</t>
  </si>
  <si>
    <t>T3.1</t>
  </si>
  <si>
    <t>Validation of demonstrator</t>
  </si>
  <si>
    <t>T3.2</t>
  </si>
  <si>
    <t>Preparation of demonstration</t>
  </si>
  <si>
    <t>T4.1</t>
  </si>
  <si>
    <t>T4.2</t>
  </si>
  <si>
    <t>System Modification</t>
  </si>
  <si>
    <t>T4.3</t>
  </si>
  <si>
    <t>Analysis</t>
  </si>
  <si>
    <t>T5.1</t>
  </si>
  <si>
    <t>Dev.of Exploitation Plan</t>
  </si>
  <si>
    <t>T6.1</t>
  </si>
  <si>
    <t>Information Dissemnination</t>
  </si>
  <si>
    <t>T7.1</t>
  </si>
  <si>
    <t>T7.2</t>
  </si>
  <si>
    <t>Management</t>
  </si>
  <si>
    <t>Quality Assurance</t>
  </si>
  <si>
    <t>T2.3</t>
  </si>
  <si>
    <t>T2.4</t>
  </si>
  <si>
    <t>T2.5</t>
  </si>
  <si>
    <t>Contracts&amp;Partnerships</t>
  </si>
  <si>
    <t>Business Process</t>
  </si>
  <si>
    <t>Market Engineering</t>
  </si>
  <si>
    <t>T1.5</t>
  </si>
  <si>
    <t>T1.6</t>
  </si>
  <si>
    <t>T1.7</t>
  </si>
  <si>
    <t>Dev.of Legal FW</t>
  </si>
  <si>
    <t>Def.of supp.Bus.Fct</t>
  </si>
  <si>
    <t>Ident.of.Market/User Gr.</t>
  </si>
  <si>
    <t>AIT</t>
  </si>
  <si>
    <t>ONB</t>
  </si>
  <si>
    <t>TZ</t>
  </si>
  <si>
    <t>IMAC</t>
  </si>
  <si>
    <t>SUL</t>
  </si>
  <si>
    <t>Partner - TYPE</t>
  </si>
  <si>
    <t>S</t>
  </si>
  <si>
    <t>C</t>
  </si>
  <si>
    <t>S,C</t>
  </si>
  <si>
    <t>TARX</t>
  </si>
  <si>
    <t>MECH</t>
  </si>
  <si>
    <t>MUS</t>
  </si>
  <si>
    <t>RCM</t>
  </si>
  <si>
    <t>SPAC</t>
  </si>
  <si>
    <t>ALI</t>
  </si>
  <si>
    <t>CC</t>
  </si>
  <si>
    <t>SIE</t>
  </si>
  <si>
    <t>GRAN</t>
  </si>
  <si>
    <t>IAT</t>
  </si>
  <si>
    <t>ZEUS</t>
  </si>
  <si>
    <t>SI</t>
  </si>
  <si>
    <t>ITI</t>
  </si>
  <si>
    <t>ICCS</t>
  </si>
  <si>
    <t>SUSU</t>
  </si>
  <si>
    <t>VALT</t>
  </si>
  <si>
    <t>TINC</t>
  </si>
  <si>
    <t>MOT</t>
  </si>
  <si>
    <t>C,B,S</t>
  </si>
  <si>
    <t>C,B</t>
  </si>
  <si>
    <t>C.B</t>
  </si>
  <si>
    <t>C,S,B</t>
  </si>
  <si>
    <t xml:space="preserve">S </t>
  </si>
  <si>
    <t>S,B</t>
  </si>
  <si>
    <t>C,S</t>
  </si>
  <si>
    <t>Partner</t>
  </si>
  <si>
    <t>Total Costs</t>
  </si>
  <si>
    <t>Products and Services</t>
  </si>
  <si>
    <t>Analysis of the State...</t>
  </si>
  <si>
    <t>Implementation of the....</t>
  </si>
  <si>
    <t>Lead</t>
  </si>
  <si>
    <t>Non-Personal Cost</t>
  </si>
  <si>
    <t>LMG</t>
  </si>
  <si>
    <t>NRM</t>
  </si>
  <si>
    <t>KVA</t>
  </si>
  <si>
    <t>REGNET - Budget: 1.Draft (9.5.2000) in EURO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</si>
</sst>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00\ _D_M_-;\-* #,##0.000\ _D_M_-;_-* &quot;-&quot;??\ _D_M_-;_-@_-"/>
    <numFmt numFmtId="165" formatCode="_-* #,##0.0000\ _D_M_-;\-* #,##0.0000\ _D_M_-;_-* &quot;-&quot;??\ _D_M_-;_-@_-"/>
    <numFmt numFmtId="166" formatCode="_-* #,##0.00000\ _D_M_-;\-* #,##0.00000\ _D_M_-;_-* &quot;-&quot;??\ _D_M_-;_-@_-"/>
    <numFmt numFmtId="167" formatCode="_-* #,##0.0\ _D_M_-;\-* #,##0.0\ _D_M_-;_-* &quot;-&quot;??\ _D_M_-;_-@_-"/>
    <numFmt numFmtId="168" formatCode="_-* #,##0\ _D_M_-;\-* #,##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0" xfId="15" applyNumberFormat="1" applyBorder="1" applyAlignment="1">
      <alignment/>
    </xf>
    <xf numFmtId="3" fontId="0" fillId="0" borderId="0" xfId="15" applyNumberFormat="1" applyBorder="1" applyAlignment="1">
      <alignment horizontal="right"/>
    </xf>
    <xf numFmtId="3" fontId="0" fillId="0" borderId="0" xfId="15" applyNumberFormat="1" applyFill="1" applyBorder="1" applyAlignment="1">
      <alignment horizontal="right"/>
    </xf>
    <xf numFmtId="3" fontId="0" fillId="0" borderId="0" xfId="15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17" applyBorder="1" applyAlignment="1">
      <alignment/>
    </xf>
    <xf numFmtId="9" fontId="1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" fontId="1" fillId="0" borderId="0" xfId="0" applyNumberFormat="1" applyFont="1" applyBorder="1" applyAlignment="1">
      <alignment horizontal="right"/>
    </xf>
    <xf numFmtId="16" fontId="0" fillId="0" borderId="0" xfId="0" applyNumberFormat="1" applyFont="1" applyBorder="1" applyAlignment="1">
      <alignment horizontal="right"/>
    </xf>
    <xf numFmtId="3" fontId="0" fillId="0" borderId="0" xfId="15" applyNumberFormat="1" applyFont="1" applyFill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9" fontId="0" fillId="0" borderId="0" xfId="17" applyFill="1" applyBorder="1" applyAlignment="1">
      <alignment/>
    </xf>
    <xf numFmtId="9" fontId="0" fillId="0" borderId="0" xfId="17" applyFont="1" applyFill="1" applyBorder="1" applyAlignment="1">
      <alignment/>
    </xf>
    <xf numFmtId="9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0" xfId="17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02"/>
  <sheetViews>
    <sheetView tabSelected="1" zoomScale="75" zoomScaleNormal="75" workbookViewId="0" topLeftCell="T1">
      <selection activeCell="C92" sqref="C92"/>
    </sheetView>
  </sheetViews>
  <sheetFormatPr defaultColWidth="11.421875" defaultRowHeight="12.75"/>
  <cols>
    <col min="1" max="1" width="6.28125" style="8" customWidth="1"/>
    <col min="2" max="2" width="28.421875" style="8" customWidth="1"/>
    <col min="3" max="3" width="4.7109375" style="8" customWidth="1"/>
    <col min="4" max="4" width="4.00390625" style="8" customWidth="1"/>
    <col min="5" max="5" width="4.421875" style="8" customWidth="1"/>
    <col min="6" max="6" width="3.7109375" style="8" customWidth="1"/>
    <col min="7" max="7" width="4.57421875" style="8" customWidth="1"/>
    <col min="8" max="8" width="7.421875" style="6" customWidth="1"/>
    <col min="9" max="9" width="8.7109375" style="17" customWidth="1"/>
    <col min="10" max="10" width="8.7109375" style="8" customWidth="1"/>
    <col min="11" max="12" width="8.7109375" style="17" customWidth="1"/>
    <col min="13" max="16" width="8.7109375" style="8" customWidth="1"/>
    <col min="17" max="17" width="8.7109375" style="17" customWidth="1"/>
    <col min="18" max="20" width="8.7109375" style="8" customWidth="1"/>
    <col min="21" max="21" width="8.7109375" style="17" customWidth="1"/>
    <col min="22" max="23" width="8.7109375" style="8" customWidth="1"/>
    <col min="24" max="24" width="8.7109375" style="17" customWidth="1"/>
    <col min="25" max="25" width="8.7109375" style="8" customWidth="1"/>
    <col min="26" max="26" width="8.7109375" style="1" customWidth="1"/>
    <col min="27" max="28" width="8.7109375" style="17" customWidth="1"/>
    <col min="29" max="29" width="8.7109375" style="8" customWidth="1"/>
    <col min="30" max="30" width="8.7109375" style="17" customWidth="1"/>
    <col min="31" max="31" width="8.7109375" style="8" customWidth="1"/>
    <col min="32" max="34" width="8.7109375" style="17" customWidth="1"/>
    <col min="35" max="35" width="8.7109375" style="8" customWidth="1"/>
    <col min="36" max="36" width="10.7109375" style="8" customWidth="1"/>
    <col min="37" max="37" width="6.28125" style="8" customWidth="1"/>
    <col min="38" max="38" width="28.421875" style="8" customWidth="1"/>
    <col min="39" max="16384" width="11.421875" style="8" customWidth="1"/>
  </cols>
  <sheetData>
    <row r="1" spans="2:34" s="2" customFormat="1" ht="15.75">
      <c r="B1" s="2" t="s">
        <v>156</v>
      </c>
      <c r="I1" s="3"/>
      <c r="K1" s="3"/>
      <c r="L1" s="3"/>
      <c r="Q1" s="3"/>
      <c r="U1" s="3"/>
      <c r="X1" s="3"/>
      <c r="Z1" s="3"/>
      <c r="AA1" s="3"/>
      <c r="AB1" s="3"/>
      <c r="AD1" s="3"/>
      <c r="AF1" s="3"/>
      <c r="AG1" s="3"/>
      <c r="AH1" s="3"/>
    </row>
    <row r="2" spans="9:34" s="2" customFormat="1" ht="15.75">
      <c r="I2" s="3"/>
      <c r="K2" s="3"/>
      <c r="L2" s="3"/>
      <c r="Q2" s="3"/>
      <c r="U2" s="3"/>
      <c r="X2" s="3"/>
      <c r="Z2" s="3"/>
      <c r="AA2" s="3"/>
      <c r="AB2" s="3"/>
      <c r="AD2" s="3"/>
      <c r="AF2" s="3"/>
      <c r="AG2" s="3"/>
      <c r="AH2" s="3"/>
    </row>
    <row r="3" spans="9:34" s="4" customFormat="1" ht="12.75">
      <c r="I3" s="5">
        <v>1</v>
      </c>
      <c r="J3" s="4">
        <v>2</v>
      </c>
      <c r="K3" s="5">
        <v>3</v>
      </c>
      <c r="L3" s="5">
        <v>4</v>
      </c>
      <c r="M3" s="4">
        <v>5</v>
      </c>
      <c r="N3" s="4">
        <v>6</v>
      </c>
      <c r="O3" s="4">
        <v>7</v>
      </c>
      <c r="P3" s="4">
        <v>8</v>
      </c>
      <c r="Q3" s="5">
        <v>9</v>
      </c>
      <c r="R3" s="4">
        <v>10</v>
      </c>
      <c r="S3" s="4">
        <v>11</v>
      </c>
      <c r="T3" s="4">
        <v>12</v>
      </c>
      <c r="U3" s="5">
        <v>13</v>
      </c>
      <c r="V3" s="4">
        <v>14</v>
      </c>
      <c r="W3" s="4">
        <v>15</v>
      </c>
      <c r="X3" s="5">
        <v>16</v>
      </c>
      <c r="Y3" s="4">
        <v>17</v>
      </c>
      <c r="Z3" s="5">
        <v>18</v>
      </c>
      <c r="AA3" s="5">
        <v>19</v>
      </c>
      <c r="AB3" s="5">
        <v>20</v>
      </c>
      <c r="AC3" s="4">
        <v>21</v>
      </c>
      <c r="AD3" s="5">
        <v>22</v>
      </c>
      <c r="AE3" s="4">
        <v>23</v>
      </c>
      <c r="AF3" s="5">
        <v>24</v>
      </c>
      <c r="AG3" s="5">
        <v>25</v>
      </c>
      <c r="AH3" s="5">
        <v>26</v>
      </c>
    </row>
    <row r="4" spans="3:36" s="4" customFormat="1" ht="12.75">
      <c r="C4" s="4" t="s">
        <v>12</v>
      </c>
      <c r="D4" s="4" t="s">
        <v>14</v>
      </c>
      <c r="E4" s="4" t="s">
        <v>13</v>
      </c>
      <c r="F4" s="4" t="s">
        <v>15</v>
      </c>
      <c r="G4" s="4" t="s">
        <v>37</v>
      </c>
      <c r="H4" s="4" t="s">
        <v>151</v>
      </c>
      <c r="I4" s="5" t="s">
        <v>112</v>
      </c>
      <c r="J4" s="4" t="s">
        <v>113</v>
      </c>
      <c r="K4" s="5" t="s">
        <v>114</v>
      </c>
      <c r="L4" s="5" t="s">
        <v>115</v>
      </c>
      <c r="M4" s="4" t="s">
        <v>116</v>
      </c>
      <c r="N4" s="4" t="s">
        <v>153</v>
      </c>
      <c r="O4" s="4" t="s">
        <v>154</v>
      </c>
      <c r="P4" s="4" t="s">
        <v>155</v>
      </c>
      <c r="Q4" s="5" t="s">
        <v>121</v>
      </c>
      <c r="R4" s="4" t="s">
        <v>122</v>
      </c>
      <c r="S4" s="4" t="s">
        <v>123</v>
      </c>
      <c r="T4" s="4" t="s">
        <v>124</v>
      </c>
      <c r="U4" s="5" t="s">
        <v>125</v>
      </c>
      <c r="V4" s="4" t="s">
        <v>126</v>
      </c>
      <c r="W4" s="4" t="s">
        <v>127</v>
      </c>
      <c r="X4" s="5" t="s">
        <v>128</v>
      </c>
      <c r="Y4" s="4" t="s">
        <v>129</v>
      </c>
      <c r="Z4" s="5" t="s">
        <v>130</v>
      </c>
      <c r="AA4" s="5" t="s">
        <v>131</v>
      </c>
      <c r="AB4" s="5" t="s">
        <v>132</v>
      </c>
      <c r="AC4" s="4" t="s">
        <v>133</v>
      </c>
      <c r="AD4" s="5" t="s">
        <v>134</v>
      </c>
      <c r="AE4" s="4" t="s">
        <v>135</v>
      </c>
      <c r="AF4" s="5" t="s">
        <v>136</v>
      </c>
      <c r="AG4" s="5" t="s">
        <v>137</v>
      </c>
      <c r="AH4" s="5" t="s">
        <v>138</v>
      </c>
      <c r="AJ4" s="4" t="s">
        <v>31</v>
      </c>
    </row>
    <row r="5" spans="2:34" s="6" customFormat="1" ht="12.75">
      <c r="B5" s="6" t="s">
        <v>117</v>
      </c>
      <c r="I5" s="7" t="s">
        <v>118</v>
      </c>
      <c r="J5" s="6" t="s">
        <v>139</v>
      </c>
      <c r="K5" s="7" t="s">
        <v>118</v>
      </c>
      <c r="L5" s="7" t="s">
        <v>120</v>
      </c>
      <c r="M5" s="6" t="s">
        <v>140</v>
      </c>
      <c r="N5" s="6" t="s">
        <v>140</v>
      </c>
      <c r="O5" s="6" t="s">
        <v>141</v>
      </c>
      <c r="P5" s="6" t="s">
        <v>119</v>
      </c>
      <c r="Q5" s="7" t="s">
        <v>142</v>
      </c>
      <c r="R5" s="6" t="s">
        <v>140</v>
      </c>
      <c r="S5" s="6" t="s">
        <v>119</v>
      </c>
      <c r="T5" s="6" t="s">
        <v>140</v>
      </c>
      <c r="U5" s="7" t="s">
        <v>143</v>
      </c>
      <c r="V5" s="6" t="s">
        <v>119</v>
      </c>
      <c r="W5" s="6" t="s">
        <v>140</v>
      </c>
      <c r="X5" s="7" t="s">
        <v>118</v>
      </c>
      <c r="Y5" s="6" t="s">
        <v>140</v>
      </c>
      <c r="Z5" s="7" t="s">
        <v>144</v>
      </c>
      <c r="AA5" s="7" t="s">
        <v>118</v>
      </c>
      <c r="AB5" s="7" t="s">
        <v>132</v>
      </c>
      <c r="AC5" s="6" t="s">
        <v>145</v>
      </c>
      <c r="AD5" s="7" t="s">
        <v>145</v>
      </c>
      <c r="AE5" s="6" t="s">
        <v>145</v>
      </c>
      <c r="AF5" s="7" t="s">
        <v>118</v>
      </c>
      <c r="AG5" s="7" t="s">
        <v>118</v>
      </c>
      <c r="AH5" s="7" t="s">
        <v>118</v>
      </c>
    </row>
    <row r="6" spans="2:36" ht="12.75">
      <c r="B6" s="8" t="s">
        <v>18</v>
      </c>
      <c r="I6" s="9">
        <v>6000</v>
      </c>
      <c r="J6" s="10">
        <v>4000</v>
      </c>
      <c r="K6" s="9">
        <v>6000</v>
      </c>
      <c r="L6" s="9">
        <v>6000</v>
      </c>
      <c r="M6" s="10">
        <v>4000</v>
      </c>
      <c r="N6" s="11">
        <v>4000</v>
      </c>
      <c r="O6" s="11">
        <v>4000</v>
      </c>
      <c r="P6" s="11">
        <v>4000</v>
      </c>
      <c r="Q6" s="12">
        <v>5000</v>
      </c>
      <c r="R6" s="11">
        <v>4000</v>
      </c>
      <c r="S6" s="11">
        <v>4000</v>
      </c>
      <c r="T6" s="11">
        <v>4000</v>
      </c>
      <c r="U6" s="12">
        <v>6000</v>
      </c>
      <c r="V6" s="11">
        <v>5000</v>
      </c>
      <c r="W6" s="11">
        <v>5000</v>
      </c>
      <c r="X6" s="12">
        <v>6000</v>
      </c>
      <c r="Y6" s="11">
        <v>4000</v>
      </c>
      <c r="Z6" s="13">
        <v>5000</v>
      </c>
      <c r="AA6" s="12">
        <v>6000</v>
      </c>
      <c r="AB6" s="12">
        <v>5000</v>
      </c>
      <c r="AC6" s="11">
        <v>5000</v>
      </c>
      <c r="AD6" s="12">
        <v>2000</v>
      </c>
      <c r="AE6" s="11">
        <v>2000</v>
      </c>
      <c r="AF6" s="12">
        <v>6000</v>
      </c>
      <c r="AG6" s="12">
        <v>5000</v>
      </c>
      <c r="AH6" s="12">
        <v>6000</v>
      </c>
      <c r="AI6" s="11"/>
      <c r="AJ6" s="10"/>
    </row>
    <row r="7" spans="2:36" s="4" customFormat="1" ht="12.75">
      <c r="B7" s="4" t="s">
        <v>146</v>
      </c>
      <c r="I7" s="5" t="s">
        <v>112</v>
      </c>
      <c r="J7" s="4" t="s">
        <v>113</v>
      </c>
      <c r="K7" s="5" t="s">
        <v>114</v>
      </c>
      <c r="L7" s="5" t="s">
        <v>115</v>
      </c>
      <c r="M7" s="4" t="s">
        <v>116</v>
      </c>
      <c r="N7" s="4" t="s">
        <v>153</v>
      </c>
      <c r="O7" s="4" t="s">
        <v>154</v>
      </c>
      <c r="P7" s="4" t="s">
        <v>155</v>
      </c>
      <c r="Q7" s="5" t="s">
        <v>121</v>
      </c>
      <c r="R7" s="4" t="s">
        <v>122</v>
      </c>
      <c r="S7" s="4" t="s">
        <v>123</v>
      </c>
      <c r="T7" s="4" t="s">
        <v>124</v>
      </c>
      <c r="U7" s="5" t="s">
        <v>125</v>
      </c>
      <c r="V7" s="4" t="s">
        <v>126</v>
      </c>
      <c r="W7" s="4" t="s">
        <v>127</v>
      </c>
      <c r="X7" s="5" t="s">
        <v>128</v>
      </c>
      <c r="Y7" s="4" t="s">
        <v>129</v>
      </c>
      <c r="Z7" s="5" t="s">
        <v>130</v>
      </c>
      <c r="AA7" s="5" t="s">
        <v>131</v>
      </c>
      <c r="AB7" s="5" t="s">
        <v>132</v>
      </c>
      <c r="AC7" s="4" t="s">
        <v>133</v>
      </c>
      <c r="AD7" s="5" t="s">
        <v>134</v>
      </c>
      <c r="AE7" s="4" t="s">
        <v>135</v>
      </c>
      <c r="AF7" s="5" t="s">
        <v>136</v>
      </c>
      <c r="AG7" s="5" t="s">
        <v>137</v>
      </c>
      <c r="AH7" s="5" t="s">
        <v>138</v>
      </c>
      <c r="AJ7" s="4" t="s">
        <v>31</v>
      </c>
    </row>
    <row r="8" spans="2:34" s="4" customFormat="1" ht="12.75">
      <c r="B8" s="4" t="s">
        <v>117</v>
      </c>
      <c r="I8" s="5" t="s">
        <v>118</v>
      </c>
      <c r="J8" s="4" t="s">
        <v>139</v>
      </c>
      <c r="K8" s="5" t="s">
        <v>118</v>
      </c>
      <c r="L8" s="5" t="s">
        <v>120</v>
      </c>
      <c r="M8" s="4" t="s">
        <v>140</v>
      </c>
      <c r="N8" s="4" t="s">
        <v>140</v>
      </c>
      <c r="O8" s="4" t="s">
        <v>141</v>
      </c>
      <c r="P8" s="4" t="s">
        <v>119</v>
      </c>
      <c r="Q8" s="5" t="s">
        <v>142</v>
      </c>
      <c r="R8" s="4" t="s">
        <v>140</v>
      </c>
      <c r="S8" s="4" t="s">
        <v>119</v>
      </c>
      <c r="T8" s="4" t="s">
        <v>140</v>
      </c>
      <c r="U8" s="5" t="s">
        <v>143</v>
      </c>
      <c r="V8" s="4" t="s">
        <v>119</v>
      </c>
      <c r="W8" s="4" t="s">
        <v>140</v>
      </c>
      <c r="X8" s="5" t="s">
        <v>118</v>
      </c>
      <c r="Y8" s="4" t="s">
        <v>140</v>
      </c>
      <c r="Z8" s="5" t="s">
        <v>144</v>
      </c>
      <c r="AA8" s="5" t="s">
        <v>118</v>
      </c>
      <c r="AB8" s="5" t="s">
        <v>132</v>
      </c>
      <c r="AC8" s="4" t="s">
        <v>145</v>
      </c>
      <c r="AD8" s="5" t="s">
        <v>145</v>
      </c>
      <c r="AE8" s="4" t="s">
        <v>145</v>
      </c>
      <c r="AF8" s="5" t="s">
        <v>118</v>
      </c>
      <c r="AG8" s="5" t="s">
        <v>118</v>
      </c>
      <c r="AH8" s="5" t="s">
        <v>118</v>
      </c>
    </row>
    <row r="9" spans="1:38" ht="12.75">
      <c r="A9" s="6" t="s">
        <v>0</v>
      </c>
      <c r="B9" s="8" t="s">
        <v>11</v>
      </c>
      <c r="C9" s="8">
        <v>6</v>
      </c>
      <c r="D9" s="8">
        <v>1</v>
      </c>
      <c r="E9" s="8">
        <v>6</v>
      </c>
      <c r="F9" s="14">
        <v>1</v>
      </c>
      <c r="G9" s="15"/>
      <c r="H9" s="16" t="s">
        <v>131</v>
      </c>
      <c r="I9" s="17">
        <f>SUM(I10:I28)</f>
        <v>15</v>
      </c>
      <c r="J9" s="17">
        <f aca="true" t="shared" si="0" ref="J9:AH9">SUM(J10:J28)</f>
        <v>1</v>
      </c>
      <c r="K9" s="17">
        <f t="shared" si="0"/>
        <v>6</v>
      </c>
      <c r="L9" s="17">
        <f t="shared" si="0"/>
        <v>10</v>
      </c>
      <c r="M9" s="17">
        <f t="shared" si="0"/>
        <v>2</v>
      </c>
      <c r="N9" s="17">
        <f t="shared" si="0"/>
        <v>1</v>
      </c>
      <c r="O9" s="17">
        <f t="shared" si="0"/>
        <v>1</v>
      </c>
      <c r="P9" s="17">
        <f t="shared" si="0"/>
        <v>1</v>
      </c>
      <c r="Q9" s="17">
        <f t="shared" si="0"/>
        <v>6</v>
      </c>
      <c r="R9" s="17">
        <f t="shared" si="0"/>
        <v>1</v>
      </c>
      <c r="S9" s="17">
        <f t="shared" si="0"/>
        <v>1</v>
      </c>
      <c r="T9" s="17">
        <f t="shared" si="0"/>
        <v>1</v>
      </c>
      <c r="U9" s="17">
        <f t="shared" si="0"/>
        <v>9</v>
      </c>
      <c r="V9" s="17">
        <f t="shared" si="0"/>
        <v>1</v>
      </c>
      <c r="W9" s="17">
        <f t="shared" si="0"/>
        <v>2</v>
      </c>
      <c r="X9" s="17">
        <f t="shared" si="0"/>
        <v>8</v>
      </c>
      <c r="Y9" s="17">
        <f t="shared" si="0"/>
        <v>1</v>
      </c>
      <c r="Z9" s="17">
        <f t="shared" si="0"/>
        <v>5</v>
      </c>
      <c r="AA9" s="17">
        <f t="shared" si="0"/>
        <v>15</v>
      </c>
      <c r="AB9" s="17">
        <f t="shared" si="0"/>
        <v>8</v>
      </c>
      <c r="AC9" s="17">
        <f t="shared" si="0"/>
        <v>6</v>
      </c>
      <c r="AD9" s="17">
        <f t="shared" si="0"/>
        <v>7</v>
      </c>
      <c r="AE9" s="17">
        <f t="shared" si="0"/>
        <v>2</v>
      </c>
      <c r="AF9" s="17">
        <f t="shared" si="0"/>
        <v>18</v>
      </c>
      <c r="AG9" s="17">
        <f t="shared" si="0"/>
        <v>5</v>
      </c>
      <c r="AH9" s="17">
        <f t="shared" si="0"/>
        <v>11</v>
      </c>
      <c r="AI9" s="8">
        <f>SUM(I9:AH9)</f>
        <v>144</v>
      </c>
      <c r="AJ9" s="6">
        <f>SUM(AJ10:AJ28)</f>
        <v>144</v>
      </c>
      <c r="AK9" s="6" t="s">
        <v>0</v>
      </c>
      <c r="AL9" s="8" t="s">
        <v>149</v>
      </c>
    </row>
    <row r="10" spans="1:38" ht="12.75">
      <c r="A10" s="8" t="s">
        <v>34</v>
      </c>
      <c r="B10" s="8" t="s">
        <v>35</v>
      </c>
      <c r="C10" s="8">
        <v>3</v>
      </c>
      <c r="D10" s="8">
        <v>1</v>
      </c>
      <c r="E10" s="8">
        <v>3</v>
      </c>
      <c r="F10" s="14"/>
      <c r="G10" s="15">
        <v>0.5</v>
      </c>
      <c r="H10" s="16" t="s">
        <v>115</v>
      </c>
      <c r="I10" s="17">
        <v>1</v>
      </c>
      <c r="J10" s="8">
        <v>1</v>
      </c>
      <c r="L10" s="17">
        <v>2</v>
      </c>
      <c r="M10" s="8">
        <v>1</v>
      </c>
      <c r="N10" s="8">
        <v>1</v>
      </c>
      <c r="O10" s="8">
        <v>1</v>
      </c>
      <c r="P10" s="8">
        <v>1</v>
      </c>
      <c r="Q10" s="17">
        <v>1</v>
      </c>
      <c r="R10" s="8">
        <v>1</v>
      </c>
      <c r="S10" s="8">
        <v>1</v>
      </c>
      <c r="T10" s="8">
        <v>1</v>
      </c>
      <c r="U10" s="17">
        <v>1</v>
      </c>
      <c r="V10" s="8">
        <v>1</v>
      </c>
      <c r="W10" s="8">
        <v>1</v>
      </c>
      <c r="Y10" s="8">
        <v>1</v>
      </c>
      <c r="Z10" s="1">
        <v>1</v>
      </c>
      <c r="AA10" s="17">
        <v>1</v>
      </c>
      <c r="AD10" s="17">
        <v>1</v>
      </c>
      <c r="AE10" s="8">
        <v>1</v>
      </c>
      <c r="AJ10" s="8">
        <f>SUM(I10:AH10)</f>
        <v>20</v>
      </c>
      <c r="AK10" s="8" t="s">
        <v>34</v>
      </c>
      <c r="AL10" s="8" t="s">
        <v>35</v>
      </c>
    </row>
    <row r="11" spans="1:38" ht="12.75">
      <c r="A11" s="8" t="s">
        <v>36</v>
      </c>
      <c r="B11" s="8" t="s">
        <v>38</v>
      </c>
      <c r="C11" s="8">
        <v>3</v>
      </c>
      <c r="D11" s="8">
        <v>4</v>
      </c>
      <c r="E11" s="8">
        <v>6</v>
      </c>
      <c r="F11" s="14"/>
      <c r="G11" s="15">
        <v>0.5</v>
      </c>
      <c r="H11" s="16" t="s">
        <v>115</v>
      </c>
      <c r="I11" s="17">
        <v>1</v>
      </c>
      <c r="L11" s="17">
        <v>2</v>
      </c>
      <c r="M11" s="8">
        <v>1</v>
      </c>
      <c r="Q11" s="17">
        <v>1</v>
      </c>
      <c r="U11" s="17">
        <v>1</v>
      </c>
      <c r="W11" s="8">
        <v>1</v>
      </c>
      <c r="Z11" s="1">
        <v>1</v>
      </c>
      <c r="AA11" s="17">
        <v>1</v>
      </c>
      <c r="AD11" s="17">
        <v>1</v>
      </c>
      <c r="AE11" s="8">
        <v>1</v>
      </c>
      <c r="AJ11" s="8">
        <f aca="true" t="shared" si="1" ref="AJ11:AJ78">SUM(I11:AH11)</f>
        <v>11</v>
      </c>
      <c r="AK11" s="8" t="s">
        <v>36</v>
      </c>
      <c r="AL11" s="8" t="s">
        <v>38</v>
      </c>
    </row>
    <row r="12" spans="1:38" ht="12.75">
      <c r="A12" s="8" t="s">
        <v>39</v>
      </c>
      <c r="B12" s="8" t="s">
        <v>40</v>
      </c>
      <c r="C12" s="8">
        <v>2</v>
      </c>
      <c r="D12" s="8">
        <v>1</v>
      </c>
      <c r="E12" s="8">
        <v>2</v>
      </c>
      <c r="F12" s="14"/>
      <c r="G12" s="15">
        <v>0.5</v>
      </c>
      <c r="H12" s="16" t="s">
        <v>130</v>
      </c>
      <c r="I12" s="17">
        <v>1</v>
      </c>
      <c r="U12" s="17">
        <v>1</v>
      </c>
      <c r="Z12" s="1">
        <v>2</v>
      </c>
      <c r="AA12" s="17">
        <v>1</v>
      </c>
      <c r="AF12" s="17">
        <v>2</v>
      </c>
      <c r="AH12" s="17">
        <v>1</v>
      </c>
      <c r="AJ12" s="8">
        <f t="shared" si="1"/>
        <v>8</v>
      </c>
      <c r="AK12" s="8" t="s">
        <v>39</v>
      </c>
      <c r="AL12" s="8" t="s">
        <v>40</v>
      </c>
    </row>
    <row r="13" spans="1:38" ht="12.75">
      <c r="A13" s="8" t="s">
        <v>41</v>
      </c>
      <c r="B13" s="8" t="s">
        <v>54</v>
      </c>
      <c r="C13" s="8">
        <v>4</v>
      </c>
      <c r="D13" s="8">
        <v>3</v>
      </c>
      <c r="E13" s="8">
        <v>6</v>
      </c>
      <c r="F13" s="14"/>
      <c r="G13" s="15">
        <v>0.5</v>
      </c>
      <c r="H13" s="16" t="s">
        <v>121</v>
      </c>
      <c r="I13" s="17">
        <v>1</v>
      </c>
      <c r="L13" s="17">
        <v>2</v>
      </c>
      <c r="Q13" s="17">
        <v>2</v>
      </c>
      <c r="X13" s="17">
        <v>2</v>
      </c>
      <c r="AC13" s="8">
        <v>2</v>
      </c>
      <c r="AD13" s="17">
        <v>2</v>
      </c>
      <c r="AJ13" s="8">
        <f t="shared" si="1"/>
        <v>11</v>
      </c>
      <c r="AK13" s="8" t="s">
        <v>41</v>
      </c>
      <c r="AL13" s="8" t="s">
        <v>54</v>
      </c>
    </row>
    <row r="14" spans="1:38" ht="12.75">
      <c r="A14" s="8" t="s">
        <v>42</v>
      </c>
      <c r="B14" s="8" t="s">
        <v>55</v>
      </c>
      <c r="C14" s="8">
        <v>4</v>
      </c>
      <c r="D14" s="8">
        <v>3</v>
      </c>
      <c r="E14" s="8">
        <v>6</v>
      </c>
      <c r="F14" s="14"/>
      <c r="G14" s="15">
        <v>0.5</v>
      </c>
      <c r="H14" s="16" t="s">
        <v>112</v>
      </c>
      <c r="I14" s="17">
        <v>4</v>
      </c>
      <c r="X14" s="17">
        <v>2</v>
      </c>
      <c r="AJ14" s="8">
        <f t="shared" si="1"/>
        <v>6</v>
      </c>
      <c r="AK14" s="8" t="s">
        <v>42</v>
      </c>
      <c r="AL14" s="8" t="s">
        <v>55</v>
      </c>
    </row>
    <row r="15" spans="1:38" ht="12.75">
      <c r="A15" s="8" t="s">
        <v>43</v>
      </c>
      <c r="B15" s="8" t="s">
        <v>56</v>
      </c>
      <c r="C15" s="8">
        <v>4</v>
      </c>
      <c r="D15" s="8">
        <v>3</v>
      </c>
      <c r="E15" s="8">
        <v>6</v>
      </c>
      <c r="F15" s="14"/>
      <c r="G15" s="15">
        <v>0.5</v>
      </c>
      <c r="H15" s="16" t="s">
        <v>133</v>
      </c>
      <c r="I15" s="17">
        <v>2</v>
      </c>
      <c r="AA15" s="17">
        <v>1</v>
      </c>
      <c r="AB15" s="17">
        <v>2</v>
      </c>
      <c r="AC15" s="8">
        <v>4</v>
      </c>
      <c r="AF15" s="17">
        <v>2</v>
      </c>
      <c r="AJ15" s="8">
        <f t="shared" si="1"/>
        <v>11</v>
      </c>
      <c r="AK15" s="8" t="s">
        <v>43</v>
      </c>
      <c r="AL15" s="8" t="s">
        <v>56</v>
      </c>
    </row>
    <row r="16" spans="1:38" ht="12.75">
      <c r="A16" s="8" t="s">
        <v>44</v>
      </c>
      <c r="B16" s="8" t="s">
        <v>57</v>
      </c>
      <c r="C16" s="8">
        <v>4</v>
      </c>
      <c r="D16" s="8">
        <v>3</v>
      </c>
      <c r="E16" s="8">
        <v>6</v>
      </c>
      <c r="F16" s="14"/>
      <c r="G16" s="15">
        <v>0.5</v>
      </c>
      <c r="H16" s="16" t="s">
        <v>125</v>
      </c>
      <c r="I16" s="17">
        <v>2</v>
      </c>
      <c r="Q16" s="17">
        <v>2</v>
      </c>
      <c r="U16" s="17">
        <v>4</v>
      </c>
      <c r="AH16" s="17">
        <v>2</v>
      </c>
      <c r="AJ16" s="8">
        <f t="shared" si="1"/>
        <v>10</v>
      </c>
      <c r="AK16" s="8" t="s">
        <v>44</v>
      </c>
      <c r="AL16" s="8" t="s">
        <v>57</v>
      </c>
    </row>
    <row r="17" spans="1:38" ht="12.75">
      <c r="A17" s="8" t="s">
        <v>45</v>
      </c>
      <c r="B17" s="8" t="s">
        <v>58</v>
      </c>
      <c r="C17" s="8">
        <v>4</v>
      </c>
      <c r="D17" s="8">
        <v>3</v>
      </c>
      <c r="E17" s="8">
        <v>6</v>
      </c>
      <c r="F17" s="14"/>
      <c r="G17" s="15">
        <v>0.5</v>
      </c>
      <c r="H17" s="16" t="s">
        <v>128</v>
      </c>
      <c r="I17" s="17">
        <v>1</v>
      </c>
      <c r="X17" s="17">
        <v>4</v>
      </c>
      <c r="AB17" s="17">
        <v>2</v>
      </c>
      <c r="AH17" s="17">
        <v>2</v>
      </c>
      <c r="AJ17" s="8">
        <f t="shared" si="1"/>
        <v>9</v>
      </c>
      <c r="AK17" s="8" t="s">
        <v>45</v>
      </c>
      <c r="AL17" s="8" t="s">
        <v>58</v>
      </c>
    </row>
    <row r="18" spans="1:38" ht="12.75">
      <c r="A18" s="8" t="s">
        <v>46</v>
      </c>
      <c r="B18" s="8" t="s">
        <v>59</v>
      </c>
      <c r="C18" s="8">
        <v>4</v>
      </c>
      <c r="D18" s="8">
        <v>3</v>
      </c>
      <c r="E18" s="8">
        <v>6</v>
      </c>
      <c r="F18" s="14"/>
      <c r="G18" s="15">
        <v>0.5</v>
      </c>
      <c r="H18" s="16" t="s">
        <v>131</v>
      </c>
      <c r="AA18" s="17">
        <v>4</v>
      </c>
      <c r="AF18" s="17">
        <v>4</v>
      </c>
      <c r="AH18" s="17">
        <v>2</v>
      </c>
      <c r="AJ18" s="8">
        <f t="shared" si="1"/>
        <v>10</v>
      </c>
      <c r="AK18" s="8" t="s">
        <v>46</v>
      </c>
      <c r="AL18" s="8" t="s">
        <v>59</v>
      </c>
    </row>
    <row r="19" spans="1:38" ht="12.75">
      <c r="A19" s="8" t="s">
        <v>47</v>
      </c>
      <c r="B19" s="8" t="s">
        <v>60</v>
      </c>
      <c r="C19" s="8">
        <v>4</v>
      </c>
      <c r="D19" s="8">
        <v>3</v>
      </c>
      <c r="E19" s="8">
        <v>6</v>
      </c>
      <c r="F19" s="14"/>
      <c r="G19" s="15">
        <v>0.5</v>
      </c>
      <c r="H19" s="16" t="s">
        <v>131</v>
      </c>
      <c r="AA19" s="17">
        <v>2</v>
      </c>
      <c r="AF19" s="17">
        <v>2</v>
      </c>
      <c r="AJ19" s="8">
        <f t="shared" si="1"/>
        <v>4</v>
      </c>
      <c r="AK19" s="8" t="s">
        <v>47</v>
      </c>
      <c r="AL19" s="8" t="s">
        <v>60</v>
      </c>
    </row>
    <row r="20" spans="1:38" ht="12.75">
      <c r="A20" s="8" t="s">
        <v>48</v>
      </c>
      <c r="B20" s="8" t="s">
        <v>61</v>
      </c>
      <c r="C20" s="8">
        <v>4</v>
      </c>
      <c r="D20" s="8">
        <v>3</v>
      </c>
      <c r="E20" s="8">
        <v>6</v>
      </c>
      <c r="F20" s="14"/>
      <c r="G20" s="15">
        <v>0.5</v>
      </c>
      <c r="H20" s="16" t="s">
        <v>114</v>
      </c>
      <c r="K20" s="17">
        <v>4</v>
      </c>
      <c r="U20" s="17">
        <v>2</v>
      </c>
      <c r="AJ20" s="8">
        <f t="shared" si="1"/>
        <v>6</v>
      </c>
      <c r="AK20" s="8" t="s">
        <v>48</v>
      </c>
      <c r="AL20" s="8" t="s">
        <v>61</v>
      </c>
    </row>
    <row r="21" spans="1:38" ht="12.75">
      <c r="A21" s="8" t="s">
        <v>49</v>
      </c>
      <c r="B21" s="8" t="s">
        <v>148</v>
      </c>
      <c r="C21" s="8">
        <v>4</v>
      </c>
      <c r="D21" s="8">
        <v>3</v>
      </c>
      <c r="E21" s="8">
        <v>6</v>
      </c>
      <c r="F21" s="14"/>
      <c r="G21" s="15">
        <v>0.5</v>
      </c>
      <c r="H21" s="16" t="s">
        <v>131</v>
      </c>
      <c r="K21" s="17">
        <v>2</v>
      </c>
      <c r="AA21" s="17">
        <v>2</v>
      </c>
      <c r="AJ21" s="8">
        <f t="shared" si="1"/>
        <v>4</v>
      </c>
      <c r="AK21" s="8" t="s">
        <v>49</v>
      </c>
      <c r="AL21" s="8" t="s">
        <v>148</v>
      </c>
    </row>
    <row r="22" spans="1:38" ht="12.75">
      <c r="A22" s="8" t="s">
        <v>50</v>
      </c>
      <c r="B22" s="8" t="s">
        <v>63</v>
      </c>
      <c r="C22" s="8">
        <v>4</v>
      </c>
      <c r="D22" s="8">
        <v>3</v>
      </c>
      <c r="E22" s="8">
        <v>6</v>
      </c>
      <c r="F22" s="14"/>
      <c r="G22" s="15">
        <v>0.5</v>
      </c>
      <c r="H22" s="16" t="s">
        <v>138</v>
      </c>
      <c r="AA22" s="17">
        <v>2</v>
      </c>
      <c r="AD22" s="17">
        <v>2</v>
      </c>
      <c r="AH22" s="17">
        <v>2</v>
      </c>
      <c r="AJ22" s="8">
        <f t="shared" si="1"/>
        <v>6</v>
      </c>
      <c r="AK22" s="8" t="s">
        <v>50</v>
      </c>
      <c r="AL22" s="8" t="s">
        <v>63</v>
      </c>
    </row>
    <row r="23" spans="1:38" ht="12.75">
      <c r="A23" s="8" t="s">
        <v>51</v>
      </c>
      <c r="B23" s="8" t="s">
        <v>64</v>
      </c>
      <c r="C23" s="8">
        <v>4</v>
      </c>
      <c r="D23" s="8">
        <v>3</v>
      </c>
      <c r="E23" s="8">
        <v>6</v>
      </c>
      <c r="F23" s="14"/>
      <c r="G23" s="15">
        <v>0.5</v>
      </c>
      <c r="H23" s="16" t="s">
        <v>132</v>
      </c>
      <c r="AB23" s="17">
        <v>4</v>
      </c>
      <c r="AH23" s="17">
        <v>2</v>
      </c>
      <c r="AJ23" s="8">
        <f t="shared" si="1"/>
        <v>6</v>
      </c>
      <c r="AK23" s="8" t="s">
        <v>51</v>
      </c>
      <c r="AL23" s="8" t="s">
        <v>64</v>
      </c>
    </row>
    <row r="24" spans="1:38" ht="12.75">
      <c r="A24" s="8" t="s">
        <v>52</v>
      </c>
      <c r="B24" s="8" t="s">
        <v>65</v>
      </c>
      <c r="C24" s="8">
        <v>4</v>
      </c>
      <c r="D24" s="8">
        <v>3</v>
      </c>
      <c r="E24" s="8">
        <v>6</v>
      </c>
      <c r="F24" s="14"/>
      <c r="G24" s="15">
        <v>0.5</v>
      </c>
      <c r="H24" s="16" t="s">
        <v>136</v>
      </c>
      <c r="AA24" s="17">
        <v>1</v>
      </c>
      <c r="AF24" s="17">
        <v>4</v>
      </c>
      <c r="AJ24" s="8">
        <f t="shared" si="1"/>
        <v>5</v>
      </c>
      <c r="AK24" s="8" t="s">
        <v>52</v>
      </c>
      <c r="AL24" s="8" t="s">
        <v>65</v>
      </c>
    </row>
    <row r="25" spans="1:38" ht="12.75">
      <c r="A25" s="8" t="s">
        <v>53</v>
      </c>
      <c r="B25" s="8" t="s">
        <v>66</v>
      </c>
      <c r="C25" s="8">
        <v>4</v>
      </c>
      <c r="D25" s="8">
        <v>3</v>
      </c>
      <c r="E25" s="8">
        <v>6</v>
      </c>
      <c r="F25" s="14"/>
      <c r="G25" s="15">
        <v>0.5</v>
      </c>
      <c r="H25" s="16" t="s">
        <v>136</v>
      </c>
      <c r="AF25" s="17">
        <v>2</v>
      </c>
      <c r="AJ25" s="8">
        <f t="shared" si="1"/>
        <v>2</v>
      </c>
      <c r="AK25" s="8" t="s">
        <v>53</v>
      </c>
      <c r="AL25" s="8" t="s">
        <v>66</v>
      </c>
    </row>
    <row r="26" spans="1:38" ht="12.75">
      <c r="A26" s="8" t="s">
        <v>106</v>
      </c>
      <c r="B26" s="8" t="s">
        <v>109</v>
      </c>
      <c r="C26" s="8">
        <v>3</v>
      </c>
      <c r="D26" s="8">
        <v>4</v>
      </c>
      <c r="E26" s="8">
        <v>6</v>
      </c>
      <c r="F26" s="14"/>
      <c r="G26" s="15">
        <v>0.5</v>
      </c>
      <c r="H26" s="16" t="s">
        <v>112</v>
      </c>
      <c r="I26" s="17">
        <v>2</v>
      </c>
      <c r="Z26" s="1">
        <v>1</v>
      </c>
      <c r="AG26" s="17">
        <v>1</v>
      </c>
      <c r="AJ26" s="8">
        <f t="shared" si="1"/>
        <v>4</v>
      </c>
      <c r="AK26" s="8" t="s">
        <v>106</v>
      </c>
      <c r="AL26" s="8" t="s">
        <v>109</v>
      </c>
    </row>
    <row r="27" spans="1:38" ht="12.75">
      <c r="A27" s="8" t="s">
        <v>107</v>
      </c>
      <c r="B27" s="8" t="s">
        <v>110</v>
      </c>
      <c r="C27" s="8">
        <v>3</v>
      </c>
      <c r="D27" s="8">
        <v>1</v>
      </c>
      <c r="E27" s="8">
        <v>3</v>
      </c>
      <c r="F27" s="14"/>
      <c r="G27" s="15">
        <v>0.5</v>
      </c>
      <c r="H27" s="16" t="s">
        <v>136</v>
      </c>
      <c r="L27" s="17">
        <v>2</v>
      </c>
      <c r="AF27" s="17">
        <v>2</v>
      </c>
      <c r="AG27" s="17">
        <v>2</v>
      </c>
      <c r="AJ27" s="8">
        <f t="shared" si="1"/>
        <v>6</v>
      </c>
      <c r="AK27" s="8" t="s">
        <v>107</v>
      </c>
      <c r="AL27" s="8" t="s">
        <v>110</v>
      </c>
    </row>
    <row r="28" spans="1:38" ht="12.75">
      <c r="A28" s="8" t="s">
        <v>108</v>
      </c>
      <c r="B28" s="8" t="s">
        <v>111</v>
      </c>
      <c r="C28" s="8">
        <v>3</v>
      </c>
      <c r="D28" s="8">
        <v>1</v>
      </c>
      <c r="E28" s="8">
        <v>3</v>
      </c>
      <c r="F28" s="14"/>
      <c r="G28" s="15">
        <v>0.5</v>
      </c>
      <c r="H28" s="16" t="s">
        <v>137</v>
      </c>
      <c r="L28" s="17">
        <v>2</v>
      </c>
      <c r="AD28" s="17">
        <v>1</v>
      </c>
      <c r="AG28" s="17">
        <v>2</v>
      </c>
      <c r="AJ28" s="8">
        <f t="shared" si="1"/>
        <v>5</v>
      </c>
      <c r="AK28" s="8" t="s">
        <v>108</v>
      </c>
      <c r="AL28" s="8" t="s">
        <v>111</v>
      </c>
    </row>
    <row r="29" spans="6:8" ht="12.75">
      <c r="F29" s="14"/>
      <c r="G29" s="15"/>
      <c r="H29" s="16"/>
    </row>
    <row r="30" spans="2:36" s="4" customFormat="1" ht="12.75">
      <c r="B30" s="4" t="s">
        <v>146</v>
      </c>
      <c r="I30" s="5" t="s">
        <v>112</v>
      </c>
      <c r="J30" s="4" t="s">
        <v>113</v>
      </c>
      <c r="K30" s="5" t="s">
        <v>114</v>
      </c>
      <c r="L30" s="5" t="s">
        <v>115</v>
      </c>
      <c r="M30" s="4" t="s">
        <v>116</v>
      </c>
      <c r="N30" s="4" t="s">
        <v>153</v>
      </c>
      <c r="O30" s="4" t="s">
        <v>154</v>
      </c>
      <c r="P30" s="4" t="s">
        <v>155</v>
      </c>
      <c r="Q30" s="5" t="s">
        <v>121</v>
      </c>
      <c r="R30" s="4" t="s">
        <v>122</v>
      </c>
      <c r="S30" s="4" t="s">
        <v>123</v>
      </c>
      <c r="T30" s="4" t="s">
        <v>124</v>
      </c>
      <c r="U30" s="5" t="s">
        <v>125</v>
      </c>
      <c r="V30" s="4" t="s">
        <v>126</v>
      </c>
      <c r="W30" s="4" t="s">
        <v>127</v>
      </c>
      <c r="X30" s="5" t="s">
        <v>128</v>
      </c>
      <c r="Y30" s="4" t="s">
        <v>129</v>
      </c>
      <c r="Z30" s="5" t="s">
        <v>130</v>
      </c>
      <c r="AA30" s="5" t="s">
        <v>131</v>
      </c>
      <c r="AB30" s="5" t="s">
        <v>132</v>
      </c>
      <c r="AC30" s="4" t="s">
        <v>133</v>
      </c>
      <c r="AD30" s="5" t="s">
        <v>134</v>
      </c>
      <c r="AE30" s="4" t="s">
        <v>135</v>
      </c>
      <c r="AF30" s="5" t="s">
        <v>136</v>
      </c>
      <c r="AG30" s="5" t="s">
        <v>137</v>
      </c>
      <c r="AH30" s="5" t="s">
        <v>138</v>
      </c>
      <c r="AJ30" s="4" t="s">
        <v>31</v>
      </c>
    </row>
    <row r="31" spans="2:34" s="4" customFormat="1" ht="12.75">
      <c r="B31" s="4" t="s">
        <v>117</v>
      </c>
      <c r="I31" s="5" t="s">
        <v>118</v>
      </c>
      <c r="J31" s="4" t="s">
        <v>139</v>
      </c>
      <c r="K31" s="5" t="s">
        <v>118</v>
      </c>
      <c r="L31" s="5" t="s">
        <v>120</v>
      </c>
      <c r="M31" s="4" t="s">
        <v>140</v>
      </c>
      <c r="N31" s="4" t="s">
        <v>140</v>
      </c>
      <c r="O31" s="4" t="s">
        <v>141</v>
      </c>
      <c r="P31" s="4" t="s">
        <v>119</v>
      </c>
      <c r="Q31" s="5" t="s">
        <v>142</v>
      </c>
      <c r="R31" s="4" t="s">
        <v>140</v>
      </c>
      <c r="S31" s="4" t="s">
        <v>119</v>
      </c>
      <c r="T31" s="4" t="s">
        <v>140</v>
      </c>
      <c r="U31" s="5" t="s">
        <v>143</v>
      </c>
      <c r="V31" s="4" t="s">
        <v>119</v>
      </c>
      <c r="W31" s="4" t="s">
        <v>140</v>
      </c>
      <c r="X31" s="5" t="s">
        <v>118</v>
      </c>
      <c r="Y31" s="4" t="s">
        <v>140</v>
      </c>
      <c r="Z31" s="5" t="s">
        <v>144</v>
      </c>
      <c r="AA31" s="5" t="s">
        <v>118</v>
      </c>
      <c r="AB31" s="5" t="s">
        <v>143</v>
      </c>
      <c r="AC31" s="4" t="s">
        <v>145</v>
      </c>
      <c r="AD31" s="5" t="s">
        <v>145</v>
      </c>
      <c r="AE31" s="4" t="s">
        <v>145</v>
      </c>
      <c r="AF31" s="5" t="s">
        <v>118</v>
      </c>
      <c r="AG31" s="5" t="s">
        <v>118</v>
      </c>
      <c r="AH31" s="5" t="s">
        <v>118</v>
      </c>
    </row>
    <row r="32" spans="1:38" ht="12.75">
      <c r="A32" s="6" t="s">
        <v>1</v>
      </c>
      <c r="B32" s="8" t="s">
        <v>2</v>
      </c>
      <c r="C32" s="8">
        <v>6</v>
      </c>
      <c r="D32" s="8">
        <v>7</v>
      </c>
      <c r="E32" s="8">
        <v>12</v>
      </c>
      <c r="F32" s="14">
        <v>1</v>
      </c>
      <c r="G32" s="15"/>
      <c r="H32" s="16" t="s">
        <v>136</v>
      </c>
      <c r="I32" s="17">
        <f>SUM(I33:I49)</f>
        <v>22</v>
      </c>
      <c r="J32" s="17">
        <f aca="true" t="shared" si="2" ref="J32:AH32">SUM(J33:J49)</f>
        <v>2</v>
      </c>
      <c r="K32" s="17">
        <f t="shared" si="2"/>
        <v>9</v>
      </c>
      <c r="L32" s="17">
        <f t="shared" si="2"/>
        <v>10</v>
      </c>
      <c r="M32" s="17">
        <f t="shared" si="2"/>
        <v>2</v>
      </c>
      <c r="N32" s="17">
        <f t="shared" si="2"/>
        <v>2</v>
      </c>
      <c r="O32" s="17">
        <f t="shared" si="2"/>
        <v>2</v>
      </c>
      <c r="P32" s="17">
        <f t="shared" si="2"/>
        <v>2</v>
      </c>
      <c r="Q32" s="17">
        <f t="shared" si="2"/>
        <v>8</v>
      </c>
      <c r="R32" s="17">
        <f t="shared" si="2"/>
        <v>2</v>
      </c>
      <c r="S32" s="17">
        <f t="shared" si="2"/>
        <v>2</v>
      </c>
      <c r="T32" s="17">
        <f t="shared" si="2"/>
        <v>2</v>
      </c>
      <c r="U32" s="17">
        <f t="shared" si="2"/>
        <v>11</v>
      </c>
      <c r="V32" s="17">
        <f t="shared" si="2"/>
        <v>2</v>
      </c>
      <c r="W32" s="17">
        <f t="shared" si="2"/>
        <v>4</v>
      </c>
      <c r="X32" s="17">
        <f t="shared" si="2"/>
        <v>12</v>
      </c>
      <c r="Y32" s="17">
        <f t="shared" si="2"/>
        <v>4</v>
      </c>
      <c r="Z32" s="17">
        <f t="shared" si="2"/>
        <v>3</v>
      </c>
      <c r="AA32" s="17">
        <f t="shared" si="2"/>
        <v>17</v>
      </c>
      <c r="AB32" s="17">
        <f t="shared" si="2"/>
        <v>9</v>
      </c>
      <c r="AC32" s="17">
        <f t="shared" si="2"/>
        <v>9</v>
      </c>
      <c r="AD32" s="17">
        <f t="shared" si="2"/>
        <v>12</v>
      </c>
      <c r="AE32" s="17">
        <f t="shared" si="2"/>
        <v>2</v>
      </c>
      <c r="AF32" s="17">
        <f t="shared" si="2"/>
        <v>22</v>
      </c>
      <c r="AG32" s="17">
        <f t="shared" si="2"/>
        <v>8</v>
      </c>
      <c r="AH32" s="17">
        <f t="shared" si="2"/>
        <v>15</v>
      </c>
      <c r="AI32" s="8">
        <f>SUM(I32:AH32)</f>
        <v>195</v>
      </c>
      <c r="AJ32" s="6">
        <f>SUM(AJ33:AJ49)</f>
        <v>195</v>
      </c>
      <c r="AK32" s="6" t="s">
        <v>1</v>
      </c>
      <c r="AL32" s="8" t="s">
        <v>150</v>
      </c>
    </row>
    <row r="33" spans="1:38" s="18" customFormat="1" ht="12.75">
      <c r="A33" s="18" t="s">
        <v>67</v>
      </c>
      <c r="B33" s="18" t="s">
        <v>82</v>
      </c>
      <c r="C33" s="8">
        <v>6</v>
      </c>
      <c r="D33" s="8">
        <v>7</v>
      </c>
      <c r="E33" s="8">
        <v>12</v>
      </c>
      <c r="F33" s="19"/>
      <c r="G33" s="15">
        <v>0.5</v>
      </c>
      <c r="H33" s="16" t="s">
        <v>115</v>
      </c>
      <c r="I33" s="1">
        <v>2</v>
      </c>
      <c r="J33" s="18">
        <v>2</v>
      </c>
      <c r="K33" s="1"/>
      <c r="L33" s="1">
        <v>3</v>
      </c>
      <c r="M33" s="18">
        <v>2</v>
      </c>
      <c r="N33" s="18">
        <v>2</v>
      </c>
      <c r="O33" s="18">
        <v>2</v>
      </c>
      <c r="P33" s="18">
        <v>2</v>
      </c>
      <c r="Q33" s="1">
        <v>2</v>
      </c>
      <c r="R33" s="18">
        <v>2</v>
      </c>
      <c r="S33" s="18">
        <v>2</v>
      </c>
      <c r="T33" s="18">
        <v>2</v>
      </c>
      <c r="U33" s="1">
        <v>2</v>
      </c>
      <c r="V33" s="18">
        <v>2</v>
      </c>
      <c r="W33" s="18">
        <v>4</v>
      </c>
      <c r="X33" s="1"/>
      <c r="Y33" s="18">
        <v>4</v>
      </c>
      <c r="Z33" s="1">
        <v>2</v>
      </c>
      <c r="AA33" s="1"/>
      <c r="AB33" s="1"/>
      <c r="AD33" s="1">
        <v>4</v>
      </c>
      <c r="AE33" s="18">
        <v>2</v>
      </c>
      <c r="AF33" s="1"/>
      <c r="AG33" s="1"/>
      <c r="AH33" s="1"/>
      <c r="AJ33" s="8">
        <f t="shared" si="1"/>
        <v>43</v>
      </c>
      <c r="AK33" s="18" t="s">
        <v>67</v>
      </c>
      <c r="AL33" s="18" t="s">
        <v>82</v>
      </c>
    </row>
    <row r="34" spans="1:38" s="18" customFormat="1" ht="12.75">
      <c r="A34" s="18" t="s">
        <v>68</v>
      </c>
      <c r="B34" s="8" t="s">
        <v>54</v>
      </c>
      <c r="C34" s="8">
        <v>6</v>
      </c>
      <c r="D34" s="8">
        <v>7</v>
      </c>
      <c r="E34" s="8">
        <v>12</v>
      </c>
      <c r="F34" s="19"/>
      <c r="G34" s="15">
        <v>0.5</v>
      </c>
      <c r="H34" s="16" t="s">
        <v>121</v>
      </c>
      <c r="I34" s="1">
        <v>3</v>
      </c>
      <c r="K34" s="1"/>
      <c r="L34" s="1">
        <v>3</v>
      </c>
      <c r="Q34" s="1">
        <v>3</v>
      </c>
      <c r="U34" s="1"/>
      <c r="X34" s="1">
        <v>3</v>
      </c>
      <c r="Z34" s="1"/>
      <c r="AA34" s="1"/>
      <c r="AB34" s="1"/>
      <c r="AC34" s="18">
        <v>3</v>
      </c>
      <c r="AD34" s="1">
        <v>3</v>
      </c>
      <c r="AF34" s="1"/>
      <c r="AG34" s="1"/>
      <c r="AH34" s="1"/>
      <c r="AJ34" s="8">
        <f t="shared" si="1"/>
        <v>18</v>
      </c>
      <c r="AK34" s="18" t="s">
        <v>68</v>
      </c>
      <c r="AL34" s="8" t="s">
        <v>54</v>
      </c>
    </row>
    <row r="35" spans="1:38" s="18" customFormat="1" ht="12.75">
      <c r="A35" s="18" t="s">
        <v>69</v>
      </c>
      <c r="B35" s="8" t="s">
        <v>55</v>
      </c>
      <c r="C35" s="8">
        <v>6</v>
      </c>
      <c r="D35" s="8">
        <v>7</v>
      </c>
      <c r="E35" s="8">
        <v>12</v>
      </c>
      <c r="F35" s="19"/>
      <c r="G35" s="15">
        <v>0.5</v>
      </c>
      <c r="H35" s="16" t="s">
        <v>112</v>
      </c>
      <c r="I35" s="1">
        <v>6</v>
      </c>
      <c r="K35" s="1"/>
      <c r="L35" s="1"/>
      <c r="Q35" s="1"/>
      <c r="U35" s="1"/>
      <c r="X35" s="1">
        <v>3</v>
      </c>
      <c r="Z35" s="1"/>
      <c r="AA35" s="1"/>
      <c r="AB35" s="1"/>
      <c r="AD35" s="1"/>
      <c r="AF35" s="1"/>
      <c r="AG35" s="1"/>
      <c r="AH35" s="1"/>
      <c r="AJ35" s="8">
        <f t="shared" si="1"/>
        <v>9</v>
      </c>
      <c r="AK35" s="18" t="s">
        <v>69</v>
      </c>
      <c r="AL35" s="8" t="s">
        <v>55</v>
      </c>
    </row>
    <row r="36" spans="1:38" s="18" customFormat="1" ht="12.75">
      <c r="A36" s="18" t="s">
        <v>70</v>
      </c>
      <c r="B36" s="8" t="s">
        <v>56</v>
      </c>
      <c r="C36" s="8">
        <v>6</v>
      </c>
      <c r="D36" s="8">
        <v>7</v>
      </c>
      <c r="E36" s="8">
        <v>12</v>
      </c>
      <c r="F36" s="19"/>
      <c r="G36" s="15">
        <v>0.5</v>
      </c>
      <c r="H36" s="16" t="s">
        <v>133</v>
      </c>
      <c r="I36" s="1">
        <v>3</v>
      </c>
      <c r="K36" s="1"/>
      <c r="L36" s="1"/>
      <c r="Q36" s="1"/>
      <c r="U36" s="1"/>
      <c r="X36" s="1"/>
      <c r="Z36" s="1"/>
      <c r="AA36" s="1">
        <v>2</v>
      </c>
      <c r="AB36" s="1">
        <v>3</v>
      </c>
      <c r="AC36" s="18">
        <v>6</v>
      </c>
      <c r="AD36" s="1"/>
      <c r="AF36" s="1">
        <v>2</v>
      </c>
      <c r="AG36" s="1"/>
      <c r="AH36" s="1"/>
      <c r="AJ36" s="8">
        <f t="shared" si="1"/>
        <v>16</v>
      </c>
      <c r="AK36" s="18" t="s">
        <v>70</v>
      </c>
      <c r="AL36" s="8" t="s">
        <v>56</v>
      </c>
    </row>
    <row r="37" spans="1:38" s="18" customFormat="1" ht="12.75">
      <c r="A37" s="18" t="s">
        <v>71</v>
      </c>
      <c r="B37" s="8" t="s">
        <v>57</v>
      </c>
      <c r="C37" s="8">
        <v>6</v>
      </c>
      <c r="D37" s="8">
        <v>7</v>
      </c>
      <c r="E37" s="8">
        <v>12</v>
      </c>
      <c r="F37" s="19"/>
      <c r="G37" s="15">
        <v>0.5</v>
      </c>
      <c r="H37" s="16" t="s">
        <v>125</v>
      </c>
      <c r="I37" s="1">
        <v>3</v>
      </c>
      <c r="K37" s="1"/>
      <c r="L37" s="1"/>
      <c r="Q37" s="1">
        <v>3</v>
      </c>
      <c r="U37" s="1">
        <v>6</v>
      </c>
      <c r="X37" s="1"/>
      <c r="Z37" s="1"/>
      <c r="AA37" s="1"/>
      <c r="AB37" s="1"/>
      <c r="AD37" s="1"/>
      <c r="AF37" s="1"/>
      <c r="AG37" s="1"/>
      <c r="AH37" s="1">
        <v>2</v>
      </c>
      <c r="AJ37" s="8">
        <f t="shared" si="1"/>
        <v>14</v>
      </c>
      <c r="AK37" s="18" t="s">
        <v>71</v>
      </c>
      <c r="AL37" s="8" t="s">
        <v>57</v>
      </c>
    </row>
    <row r="38" spans="1:38" s="18" customFormat="1" ht="12.75">
      <c r="A38" s="18" t="s">
        <v>72</v>
      </c>
      <c r="B38" s="8" t="s">
        <v>58</v>
      </c>
      <c r="C38" s="8">
        <v>6</v>
      </c>
      <c r="D38" s="8">
        <v>7</v>
      </c>
      <c r="E38" s="8">
        <v>12</v>
      </c>
      <c r="F38" s="19"/>
      <c r="G38" s="15">
        <v>0.5</v>
      </c>
      <c r="H38" s="16" t="s">
        <v>128</v>
      </c>
      <c r="I38" s="1">
        <v>3</v>
      </c>
      <c r="K38" s="1"/>
      <c r="L38" s="1"/>
      <c r="Q38" s="1"/>
      <c r="U38" s="1"/>
      <c r="X38" s="1">
        <v>6</v>
      </c>
      <c r="Z38" s="1"/>
      <c r="AA38" s="1"/>
      <c r="AB38" s="1">
        <v>3</v>
      </c>
      <c r="AD38" s="1"/>
      <c r="AF38" s="1"/>
      <c r="AG38" s="1"/>
      <c r="AH38" s="1">
        <v>2</v>
      </c>
      <c r="AJ38" s="8">
        <f t="shared" si="1"/>
        <v>14</v>
      </c>
      <c r="AK38" s="18" t="s">
        <v>72</v>
      </c>
      <c r="AL38" s="8" t="s">
        <v>58</v>
      </c>
    </row>
    <row r="39" spans="1:38" s="18" customFormat="1" ht="12.75">
      <c r="A39" s="18" t="s">
        <v>73</v>
      </c>
      <c r="B39" s="8" t="s">
        <v>59</v>
      </c>
      <c r="C39" s="8">
        <v>6</v>
      </c>
      <c r="D39" s="8">
        <v>7</v>
      </c>
      <c r="E39" s="8">
        <v>12</v>
      </c>
      <c r="F39" s="19"/>
      <c r="G39" s="15">
        <v>0.5</v>
      </c>
      <c r="H39" s="16" t="s">
        <v>131</v>
      </c>
      <c r="I39" s="1"/>
      <c r="K39" s="1"/>
      <c r="L39" s="1"/>
      <c r="Q39" s="1"/>
      <c r="U39" s="1"/>
      <c r="X39" s="1"/>
      <c r="Z39" s="1"/>
      <c r="AA39" s="1">
        <v>6</v>
      </c>
      <c r="AB39" s="1"/>
      <c r="AD39" s="1"/>
      <c r="AF39" s="1">
        <v>6</v>
      </c>
      <c r="AG39" s="1"/>
      <c r="AH39" s="1">
        <v>2</v>
      </c>
      <c r="AJ39" s="8">
        <f t="shared" si="1"/>
        <v>14</v>
      </c>
      <c r="AK39" s="18" t="s">
        <v>73</v>
      </c>
      <c r="AL39" s="8" t="s">
        <v>59</v>
      </c>
    </row>
    <row r="40" spans="1:38" s="18" customFormat="1" ht="12.75">
      <c r="A40" s="18" t="s">
        <v>74</v>
      </c>
      <c r="B40" s="8" t="s">
        <v>60</v>
      </c>
      <c r="C40" s="8">
        <v>6</v>
      </c>
      <c r="D40" s="8">
        <v>7</v>
      </c>
      <c r="E40" s="8">
        <v>12</v>
      </c>
      <c r="F40" s="19"/>
      <c r="G40" s="15">
        <v>0.5</v>
      </c>
      <c r="H40" s="16" t="s">
        <v>131</v>
      </c>
      <c r="I40" s="1"/>
      <c r="K40" s="1"/>
      <c r="L40" s="1"/>
      <c r="Q40" s="1"/>
      <c r="U40" s="1"/>
      <c r="X40" s="1"/>
      <c r="Z40" s="1"/>
      <c r="AA40" s="1">
        <v>3</v>
      </c>
      <c r="AB40" s="1"/>
      <c r="AD40" s="1"/>
      <c r="AF40" s="1">
        <v>3</v>
      </c>
      <c r="AG40" s="1"/>
      <c r="AH40" s="1"/>
      <c r="AJ40" s="8">
        <f t="shared" si="1"/>
        <v>6</v>
      </c>
      <c r="AK40" s="18" t="s">
        <v>74</v>
      </c>
      <c r="AL40" s="8" t="s">
        <v>60</v>
      </c>
    </row>
    <row r="41" spans="1:38" s="18" customFormat="1" ht="12.75">
      <c r="A41" s="18" t="s">
        <v>75</v>
      </c>
      <c r="B41" s="8" t="s">
        <v>61</v>
      </c>
      <c r="C41" s="8">
        <v>6</v>
      </c>
      <c r="D41" s="8">
        <v>7</v>
      </c>
      <c r="E41" s="8">
        <v>12</v>
      </c>
      <c r="F41" s="19"/>
      <c r="G41" s="15">
        <v>0.5</v>
      </c>
      <c r="H41" s="16" t="s">
        <v>114</v>
      </c>
      <c r="I41" s="1"/>
      <c r="K41" s="1">
        <v>6</v>
      </c>
      <c r="L41" s="1"/>
      <c r="Q41" s="1"/>
      <c r="U41" s="1">
        <v>3</v>
      </c>
      <c r="X41" s="1"/>
      <c r="Z41" s="1"/>
      <c r="AA41" s="1"/>
      <c r="AB41" s="1"/>
      <c r="AD41" s="1"/>
      <c r="AF41" s="1"/>
      <c r="AG41" s="1"/>
      <c r="AH41" s="1"/>
      <c r="AJ41" s="8">
        <f t="shared" si="1"/>
        <v>9</v>
      </c>
      <c r="AK41" s="18" t="s">
        <v>75</v>
      </c>
      <c r="AL41" s="8" t="s">
        <v>61</v>
      </c>
    </row>
    <row r="42" spans="1:38" s="18" customFormat="1" ht="12.75">
      <c r="A42" s="18" t="s">
        <v>76</v>
      </c>
      <c r="B42" s="8" t="s">
        <v>62</v>
      </c>
      <c r="C42" s="8">
        <v>6</v>
      </c>
      <c r="D42" s="8">
        <v>7</v>
      </c>
      <c r="E42" s="8">
        <v>12</v>
      </c>
      <c r="F42" s="19"/>
      <c r="G42" s="15">
        <v>0.5</v>
      </c>
      <c r="H42" s="16" t="s">
        <v>131</v>
      </c>
      <c r="I42" s="1"/>
      <c r="K42" s="1">
        <v>3</v>
      </c>
      <c r="L42" s="1"/>
      <c r="Q42" s="1"/>
      <c r="U42" s="1"/>
      <c r="X42" s="1"/>
      <c r="Z42" s="1"/>
      <c r="AA42" s="1">
        <v>2</v>
      </c>
      <c r="AB42" s="1"/>
      <c r="AD42" s="1"/>
      <c r="AF42" s="1"/>
      <c r="AG42" s="1"/>
      <c r="AH42" s="1"/>
      <c r="AJ42" s="8">
        <f t="shared" si="1"/>
        <v>5</v>
      </c>
      <c r="AK42" s="18" t="s">
        <v>76</v>
      </c>
      <c r="AL42" s="8" t="s">
        <v>62</v>
      </c>
    </row>
    <row r="43" spans="1:38" s="18" customFormat="1" ht="12.75">
      <c r="A43" s="18" t="s">
        <v>77</v>
      </c>
      <c r="B43" s="8" t="s">
        <v>63</v>
      </c>
      <c r="C43" s="8">
        <v>6</v>
      </c>
      <c r="D43" s="8">
        <v>7</v>
      </c>
      <c r="E43" s="8">
        <v>12</v>
      </c>
      <c r="F43" s="19"/>
      <c r="G43" s="15">
        <v>0.5</v>
      </c>
      <c r="H43" s="16" t="s">
        <v>138</v>
      </c>
      <c r="I43" s="1"/>
      <c r="K43" s="1"/>
      <c r="L43" s="1"/>
      <c r="Q43" s="1"/>
      <c r="U43" s="1"/>
      <c r="X43" s="1"/>
      <c r="Z43" s="1"/>
      <c r="AA43" s="1">
        <v>3</v>
      </c>
      <c r="AB43" s="1"/>
      <c r="AD43" s="1">
        <v>3</v>
      </c>
      <c r="AF43" s="1"/>
      <c r="AG43" s="1"/>
      <c r="AH43" s="1">
        <v>6</v>
      </c>
      <c r="AJ43" s="8">
        <f t="shared" si="1"/>
        <v>12</v>
      </c>
      <c r="AK43" s="18" t="s">
        <v>77</v>
      </c>
      <c r="AL43" s="8" t="s">
        <v>63</v>
      </c>
    </row>
    <row r="44" spans="1:38" s="18" customFormat="1" ht="12.75">
      <c r="A44" s="18" t="s">
        <v>78</v>
      </c>
      <c r="B44" s="8" t="s">
        <v>64</v>
      </c>
      <c r="C44" s="8">
        <v>6</v>
      </c>
      <c r="D44" s="8">
        <v>7</v>
      </c>
      <c r="E44" s="8">
        <v>12</v>
      </c>
      <c r="F44" s="19"/>
      <c r="G44" s="15">
        <v>0.5</v>
      </c>
      <c r="H44" s="16" t="s">
        <v>132</v>
      </c>
      <c r="I44" s="1"/>
      <c r="K44" s="1"/>
      <c r="L44" s="1"/>
      <c r="Q44" s="1"/>
      <c r="U44" s="1"/>
      <c r="X44" s="1"/>
      <c r="Z44" s="1"/>
      <c r="AA44" s="1"/>
      <c r="AB44" s="1">
        <v>3</v>
      </c>
      <c r="AD44" s="1"/>
      <c r="AF44" s="1"/>
      <c r="AG44" s="1"/>
      <c r="AH44" s="1">
        <v>3</v>
      </c>
      <c r="AJ44" s="8">
        <f t="shared" si="1"/>
        <v>6</v>
      </c>
      <c r="AK44" s="18" t="s">
        <v>78</v>
      </c>
      <c r="AL44" s="8" t="s">
        <v>64</v>
      </c>
    </row>
    <row r="45" spans="1:38" s="18" customFormat="1" ht="12.75">
      <c r="A45" s="18" t="s">
        <v>79</v>
      </c>
      <c r="B45" s="8" t="s">
        <v>65</v>
      </c>
      <c r="C45" s="18">
        <v>2</v>
      </c>
      <c r="D45" s="18">
        <v>7</v>
      </c>
      <c r="E45" s="18">
        <v>8</v>
      </c>
      <c r="F45" s="19"/>
      <c r="G45" s="15">
        <v>0.5</v>
      </c>
      <c r="H45" s="16" t="s">
        <v>136</v>
      </c>
      <c r="I45" s="1"/>
      <c r="K45" s="1"/>
      <c r="L45" s="1"/>
      <c r="Q45" s="1"/>
      <c r="U45" s="1"/>
      <c r="X45" s="1"/>
      <c r="Z45" s="1"/>
      <c r="AA45" s="1">
        <v>1</v>
      </c>
      <c r="AB45" s="1"/>
      <c r="AD45" s="1"/>
      <c r="AF45" s="1">
        <v>4</v>
      </c>
      <c r="AG45" s="1"/>
      <c r="AH45" s="1"/>
      <c r="AJ45" s="8">
        <f t="shared" si="1"/>
        <v>5</v>
      </c>
      <c r="AK45" s="18" t="s">
        <v>79</v>
      </c>
      <c r="AL45" s="8" t="s">
        <v>65</v>
      </c>
    </row>
    <row r="46" spans="1:38" s="18" customFormat="1" ht="12.75">
      <c r="A46" s="18" t="s">
        <v>80</v>
      </c>
      <c r="B46" s="8" t="s">
        <v>81</v>
      </c>
      <c r="C46" s="18">
        <v>2</v>
      </c>
      <c r="D46" s="18">
        <v>11</v>
      </c>
      <c r="E46" s="18">
        <v>12</v>
      </c>
      <c r="F46" s="19"/>
      <c r="G46" s="15">
        <v>0.5</v>
      </c>
      <c r="H46" s="16" t="s">
        <v>136</v>
      </c>
      <c r="I46" s="1"/>
      <c r="K46" s="1"/>
      <c r="L46" s="1"/>
      <c r="Q46" s="1"/>
      <c r="U46" s="1"/>
      <c r="X46" s="1"/>
      <c r="Z46" s="1"/>
      <c r="AA46" s="1"/>
      <c r="AB46" s="1"/>
      <c r="AD46" s="1"/>
      <c r="AF46" s="1">
        <v>4</v>
      </c>
      <c r="AG46" s="1"/>
      <c r="AH46" s="1"/>
      <c r="AJ46" s="8">
        <f t="shared" si="1"/>
        <v>4</v>
      </c>
      <c r="AK46" s="18" t="s">
        <v>80</v>
      </c>
      <c r="AL46" s="8" t="s">
        <v>81</v>
      </c>
    </row>
    <row r="47" spans="1:38" s="18" customFormat="1" ht="12.75">
      <c r="A47" s="18" t="s">
        <v>100</v>
      </c>
      <c r="B47" s="8" t="s">
        <v>103</v>
      </c>
      <c r="C47" s="18">
        <v>6</v>
      </c>
      <c r="D47" s="18">
        <v>7</v>
      </c>
      <c r="E47" s="18">
        <v>12</v>
      </c>
      <c r="F47" s="19"/>
      <c r="G47" s="15">
        <v>0.5</v>
      </c>
      <c r="H47" s="16" t="s">
        <v>112</v>
      </c>
      <c r="I47" s="1">
        <v>2</v>
      </c>
      <c r="K47" s="1"/>
      <c r="L47" s="1"/>
      <c r="Q47" s="1"/>
      <c r="U47" s="1"/>
      <c r="X47" s="1"/>
      <c r="Z47" s="1">
        <v>1</v>
      </c>
      <c r="AA47" s="1"/>
      <c r="AB47" s="1"/>
      <c r="AD47" s="1"/>
      <c r="AF47" s="1"/>
      <c r="AG47" s="1">
        <v>2</v>
      </c>
      <c r="AH47" s="1"/>
      <c r="AJ47" s="8">
        <f t="shared" si="1"/>
        <v>5</v>
      </c>
      <c r="AK47" s="18" t="s">
        <v>100</v>
      </c>
      <c r="AL47" s="8" t="s">
        <v>103</v>
      </c>
    </row>
    <row r="48" spans="1:38" s="18" customFormat="1" ht="12.75">
      <c r="A48" s="18" t="s">
        <v>101</v>
      </c>
      <c r="B48" s="8" t="s">
        <v>104</v>
      </c>
      <c r="C48" s="18">
        <v>6</v>
      </c>
      <c r="D48" s="18">
        <v>7</v>
      </c>
      <c r="E48" s="18">
        <v>12</v>
      </c>
      <c r="F48" s="19"/>
      <c r="G48" s="15">
        <v>0.5</v>
      </c>
      <c r="H48" s="16" t="s">
        <v>136</v>
      </c>
      <c r="I48" s="1"/>
      <c r="K48" s="1"/>
      <c r="L48" s="1">
        <v>2</v>
      </c>
      <c r="Q48" s="1"/>
      <c r="U48" s="1"/>
      <c r="X48" s="1"/>
      <c r="Z48" s="1"/>
      <c r="AA48" s="1"/>
      <c r="AB48" s="1"/>
      <c r="AD48" s="1"/>
      <c r="AF48" s="1">
        <v>3</v>
      </c>
      <c r="AG48" s="1">
        <v>3</v>
      </c>
      <c r="AH48" s="1"/>
      <c r="AJ48" s="8">
        <f t="shared" si="1"/>
        <v>8</v>
      </c>
      <c r="AK48" s="18" t="s">
        <v>101</v>
      </c>
      <c r="AL48" s="8" t="s">
        <v>104</v>
      </c>
    </row>
    <row r="49" spans="1:38" s="18" customFormat="1" ht="12.75">
      <c r="A49" s="18" t="s">
        <v>102</v>
      </c>
      <c r="B49" s="8" t="s">
        <v>105</v>
      </c>
      <c r="C49" s="18">
        <v>6</v>
      </c>
      <c r="D49" s="18">
        <v>7</v>
      </c>
      <c r="E49" s="18">
        <v>12</v>
      </c>
      <c r="F49" s="19"/>
      <c r="G49" s="15">
        <v>0.5</v>
      </c>
      <c r="H49" s="16" t="s">
        <v>137</v>
      </c>
      <c r="I49" s="1"/>
      <c r="K49" s="1"/>
      <c r="L49" s="1">
        <v>2</v>
      </c>
      <c r="Q49" s="1"/>
      <c r="U49" s="1"/>
      <c r="X49" s="1"/>
      <c r="Z49" s="1"/>
      <c r="AA49" s="1"/>
      <c r="AB49" s="1"/>
      <c r="AD49" s="1">
        <v>2</v>
      </c>
      <c r="AF49" s="1"/>
      <c r="AG49" s="1">
        <v>3</v>
      </c>
      <c r="AH49" s="1"/>
      <c r="AJ49" s="8">
        <f t="shared" si="1"/>
        <v>7</v>
      </c>
      <c r="AK49" s="18" t="s">
        <v>102</v>
      </c>
      <c r="AL49" s="8" t="s">
        <v>105</v>
      </c>
    </row>
    <row r="50" spans="2:38" s="18" customFormat="1" ht="12.75">
      <c r="B50" s="8"/>
      <c r="F50" s="19"/>
      <c r="G50" s="15"/>
      <c r="H50" s="16"/>
      <c r="I50" s="1"/>
      <c r="K50" s="1"/>
      <c r="L50" s="1"/>
      <c r="Q50" s="1"/>
      <c r="U50" s="1"/>
      <c r="X50" s="1"/>
      <c r="Z50" s="1"/>
      <c r="AA50" s="1"/>
      <c r="AB50" s="1"/>
      <c r="AD50" s="1"/>
      <c r="AF50" s="1"/>
      <c r="AG50" s="1"/>
      <c r="AH50" s="1"/>
      <c r="AJ50" s="8"/>
      <c r="AL50" s="8"/>
    </row>
    <row r="51" spans="2:36" s="4" customFormat="1" ht="12.75">
      <c r="B51" s="4" t="s">
        <v>146</v>
      </c>
      <c r="I51" s="5" t="s">
        <v>112</v>
      </c>
      <c r="J51" s="4" t="s">
        <v>113</v>
      </c>
      <c r="K51" s="5" t="s">
        <v>114</v>
      </c>
      <c r="L51" s="5" t="s">
        <v>115</v>
      </c>
      <c r="M51" s="4" t="s">
        <v>116</v>
      </c>
      <c r="N51" s="4" t="s">
        <v>153</v>
      </c>
      <c r="O51" s="4" t="s">
        <v>154</v>
      </c>
      <c r="P51" s="4" t="s">
        <v>155</v>
      </c>
      <c r="Q51" s="5" t="s">
        <v>121</v>
      </c>
      <c r="R51" s="4" t="s">
        <v>122</v>
      </c>
      <c r="S51" s="4" t="s">
        <v>123</v>
      </c>
      <c r="T51" s="4" t="s">
        <v>124</v>
      </c>
      <c r="U51" s="5" t="s">
        <v>125</v>
      </c>
      <c r="V51" s="4" t="s">
        <v>126</v>
      </c>
      <c r="W51" s="4" t="s">
        <v>127</v>
      </c>
      <c r="X51" s="5" t="s">
        <v>128</v>
      </c>
      <c r="Y51" s="4" t="s">
        <v>129</v>
      </c>
      <c r="Z51" s="5" t="s">
        <v>130</v>
      </c>
      <c r="AA51" s="5" t="s">
        <v>131</v>
      </c>
      <c r="AB51" s="5" t="s">
        <v>132</v>
      </c>
      <c r="AC51" s="4" t="s">
        <v>133</v>
      </c>
      <c r="AD51" s="5" t="s">
        <v>134</v>
      </c>
      <c r="AE51" s="4" t="s">
        <v>135</v>
      </c>
      <c r="AF51" s="5" t="s">
        <v>136</v>
      </c>
      <c r="AG51" s="5" t="s">
        <v>137</v>
      </c>
      <c r="AH51" s="5" t="s">
        <v>138</v>
      </c>
      <c r="AJ51" s="4" t="s">
        <v>31</v>
      </c>
    </row>
    <row r="52" spans="2:34" s="4" customFormat="1" ht="12.75">
      <c r="B52" s="4" t="s">
        <v>117</v>
      </c>
      <c r="I52" s="5" t="s">
        <v>118</v>
      </c>
      <c r="J52" s="4" t="s">
        <v>139</v>
      </c>
      <c r="K52" s="5" t="s">
        <v>118</v>
      </c>
      <c r="L52" s="5" t="s">
        <v>120</v>
      </c>
      <c r="M52" s="4" t="s">
        <v>140</v>
      </c>
      <c r="N52" s="4" t="s">
        <v>140</v>
      </c>
      <c r="O52" s="4" t="s">
        <v>141</v>
      </c>
      <c r="P52" s="4" t="s">
        <v>119</v>
      </c>
      <c r="Q52" s="5" t="s">
        <v>142</v>
      </c>
      <c r="R52" s="4" t="s">
        <v>140</v>
      </c>
      <c r="S52" s="4" t="s">
        <v>119</v>
      </c>
      <c r="T52" s="4" t="s">
        <v>140</v>
      </c>
      <c r="U52" s="5" t="s">
        <v>143</v>
      </c>
      <c r="V52" s="4" t="s">
        <v>119</v>
      </c>
      <c r="W52" s="4" t="s">
        <v>140</v>
      </c>
      <c r="X52" s="5" t="s">
        <v>118</v>
      </c>
      <c r="Y52" s="4" t="s">
        <v>140</v>
      </c>
      <c r="Z52" s="5" t="s">
        <v>144</v>
      </c>
      <c r="AA52" s="5" t="s">
        <v>118</v>
      </c>
      <c r="AB52" s="5" t="s">
        <v>132</v>
      </c>
      <c r="AC52" s="4" t="s">
        <v>145</v>
      </c>
      <c r="AD52" s="5" t="s">
        <v>145</v>
      </c>
      <c r="AE52" s="4" t="s">
        <v>145</v>
      </c>
      <c r="AF52" s="5" t="s">
        <v>118</v>
      </c>
      <c r="AG52" s="5" t="s">
        <v>118</v>
      </c>
      <c r="AH52" s="5" t="s">
        <v>118</v>
      </c>
    </row>
    <row r="53" spans="1:38" ht="12.75">
      <c r="A53" s="6" t="s">
        <v>3</v>
      </c>
      <c r="B53" s="6" t="s">
        <v>32</v>
      </c>
      <c r="C53" s="6">
        <v>3</v>
      </c>
      <c r="D53" s="6">
        <v>13</v>
      </c>
      <c r="E53" s="6">
        <v>15</v>
      </c>
      <c r="F53" s="20">
        <v>1</v>
      </c>
      <c r="H53" s="6" t="s">
        <v>115</v>
      </c>
      <c r="I53" s="17">
        <f>SUM(I54:I55)</f>
        <v>4</v>
      </c>
      <c r="J53" s="17">
        <f aca="true" t="shared" si="3" ref="J53:AH53">SUM(J54:J55)</f>
        <v>1</v>
      </c>
      <c r="K53" s="17">
        <f t="shared" si="3"/>
        <v>0</v>
      </c>
      <c r="L53" s="17">
        <f t="shared" si="3"/>
        <v>4</v>
      </c>
      <c r="M53" s="17">
        <f t="shared" si="3"/>
        <v>2</v>
      </c>
      <c r="N53" s="17">
        <f t="shared" si="3"/>
        <v>2</v>
      </c>
      <c r="O53" s="17">
        <f t="shared" si="3"/>
        <v>2</v>
      </c>
      <c r="P53" s="17">
        <f t="shared" si="3"/>
        <v>2</v>
      </c>
      <c r="Q53" s="17">
        <f t="shared" si="3"/>
        <v>4</v>
      </c>
      <c r="R53" s="17">
        <f t="shared" si="3"/>
        <v>2</v>
      </c>
      <c r="S53" s="17">
        <f t="shared" si="3"/>
        <v>2</v>
      </c>
      <c r="T53" s="17">
        <f t="shared" si="3"/>
        <v>2</v>
      </c>
      <c r="U53" s="17">
        <f t="shared" si="3"/>
        <v>4</v>
      </c>
      <c r="V53" s="17">
        <f t="shared" si="3"/>
        <v>2</v>
      </c>
      <c r="W53" s="17">
        <f t="shared" si="3"/>
        <v>2</v>
      </c>
      <c r="X53" s="17">
        <f t="shared" si="3"/>
        <v>0</v>
      </c>
      <c r="Y53" s="17">
        <f t="shared" si="3"/>
        <v>2</v>
      </c>
      <c r="Z53" s="17">
        <f t="shared" si="3"/>
        <v>4</v>
      </c>
      <c r="AA53" s="17">
        <f t="shared" si="3"/>
        <v>4</v>
      </c>
      <c r="AB53" s="17">
        <f t="shared" si="3"/>
        <v>0</v>
      </c>
      <c r="AC53" s="17">
        <f t="shared" si="3"/>
        <v>0</v>
      </c>
      <c r="AD53" s="17">
        <f t="shared" si="3"/>
        <v>4</v>
      </c>
      <c r="AE53" s="17">
        <f t="shared" si="3"/>
        <v>3</v>
      </c>
      <c r="AF53" s="17">
        <f t="shared" si="3"/>
        <v>0</v>
      </c>
      <c r="AG53" s="17">
        <f t="shared" si="3"/>
        <v>0</v>
      </c>
      <c r="AH53" s="17">
        <f t="shared" si="3"/>
        <v>0</v>
      </c>
      <c r="AI53" s="8">
        <f>SUM(I53:AH53)</f>
        <v>52</v>
      </c>
      <c r="AJ53" s="6">
        <f>SUM(AJ54:AJ55)</f>
        <v>52</v>
      </c>
      <c r="AK53" s="6" t="s">
        <v>3</v>
      </c>
      <c r="AL53" s="6" t="s">
        <v>32</v>
      </c>
    </row>
    <row r="54" spans="1:38" s="18" customFormat="1" ht="12.75">
      <c r="A54" s="18" t="s">
        <v>83</v>
      </c>
      <c r="B54" s="18" t="s">
        <v>84</v>
      </c>
      <c r="C54" s="8">
        <v>3</v>
      </c>
      <c r="D54" s="8">
        <v>13</v>
      </c>
      <c r="E54" s="8">
        <v>15</v>
      </c>
      <c r="F54" s="19"/>
      <c r="G54" s="15">
        <v>0.5</v>
      </c>
      <c r="H54" s="16" t="s">
        <v>115</v>
      </c>
      <c r="I54" s="1">
        <v>1</v>
      </c>
      <c r="J54" s="18">
        <v>1</v>
      </c>
      <c r="K54" s="1"/>
      <c r="L54" s="1">
        <v>1</v>
      </c>
      <c r="M54" s="18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8">
        <v>1</v>
      </c>
      <c r="T54" s="1">
        <v>1</v>
      </c>
      <c r="U54" s="1">
        <v>1</v>
      </c>
      <c r="V54" s="18">
        <v>1</v>
      </c>
      <c r="W54" s="18">
        <v>1</v>
      </c>
      <c r="X54" s="1"/>
      <c r="Y54" s="18">
        <v>1</v>
      </c>
      <c r="Z54" s="1">
        <v>1</v>
      </c>
      <c r="AA54" s="1">
        <v>1</v>
      </c>
      <c r="AB54" s="1"/>
      <c r="AD54" s="1">
        <v>1</v>
      </c>
      <c r="AE54" s="1">
        <v>1</v>
      </c>
      <c r="AF54" s="1"/>
      <c r="AG54" s="1"/>
      <c r="AH54" s="1"/>
      <c r="AJ54" s="8">
        <f t="shared" si="1"/>
        <v>19</v>
      </c>
      <c r="AK54" s="18" t="s">
        <v>83</v>
      </c>
      <c r="AL54" s="18" t="s">
        <v>84</v>
      </c>
    </row>
    <row r="55" spans="1:38" s="18" customFormat="1" ht="12.75">
      <c r="A55" s="18" t="s">
        <v>85</v>
      </c>
      <c r="B55" s="18" t="s">
        <v>86</v>
      </c>
      <c r="C55" s="8">
        <v>3</v>
      </c>
      <c r="D55" s="8">
        <v>13</v>
      </c>
      <c r="E55" s="8">
        <v>15</v>
      </c>
      <c r="F55" s="19"/>
      <c r="G55" s="15">
        <v>0.5</v>
      </c>
      <c r="H55" s="16" t="s">
        <v>136</v>
      </c>
      <c r="I55" s="1">
        <v>3</v>
      </c>
      <c r="K55" s="1"/>
      <c r="L55" s="1">
        <v>3</v>
      </c>
      <c r="M55" s="18">
        <v>1</v>
      </c>
      <c r="N55" s="1">
        <v>1</v>
      </c>
      <c r="O55" s="1">
        <v>1</v>
      </c>
      <c r="P55" s="1">
        <v>1</v>
      </c>
      <c r="Q55" s="1">
        <v>3</v>
      </c>
      <c r="R55" s="1">
        <v>1</v>
      </c>
      <c r="S55" s="1">
        <v>1</v>
      </c>
      <c r="T55" s="1">
        <v>1</v>
      </c>
      <c r="U55" s="1">
        <v>3</v>
      </c>
      <c r="V55" s="1">
        <v>1</v>
      </c>
      <c r="W55" s="1">
        <v>1</v>
      </c>
      <c r="X55" s="1"/>
      <c r="Y55" s="1">
        <v>1</v>
      </c>
      <c r="Z55" s="1">
        <v>3</v>
      </c>
      <c r="AA55" s="1">
        <v>3</v>
      </c>
      <c r="AB55" s="1"/>
      <c r="AD55" s="1">
        <v>3</v>
      </c>
      <c r="AE55" s="1">
        <v>2</v>
      </c>
      <c r="AF55" s="1"/>
      <c r="AG55" s="1"/>
      <c r="AH55" s="1"/>
      <c r="AJ55" s="8">
        <f t="shared" si="1"/>
        <v>33</v>
      </c>
      <c r="AK55" s="18" t="s">
        <v>85</v>
      </c>
      <c r="AL55" s="18" t="s">
        <v>86</v>
      </c>
    </row>
    <row r="56" spans="3:36" s="18" customFormat="1" ht="12.75">
      <c r="C56" s="8"/>
      <c r="D56" s="8"/>
      <c r="E56" s="8"/>
      <c r="F56" s="19"/>
      <c r="G56" s="15"/>
      <c r="H56" s="16"/>
      <c r="I56" s="1"/>
      <c r="K56" s="1"/>
      <c r="L56" s="1"/>
      <c r="Q56" s="1"/>
      <c r="U56" s="1"/>
      <c r="X56" s="1"/>
      <c r="Z56" s="1"/>
      <c r="AA56" s="1"/>
      <c r="AB56" s="1"/>
      <c r="AD56" s="1"/>
      <c r="AF56" s="1"/>
      <c r="AG56" s="1"/>
      <c r="AH56" s="1"/>
      <c r="AJ56" s="8"/>
    </row>
    <row r="57" spans="2:36" s="4" customFormat="1" ht="12.75">
      <c r="B57" s="4" t="s">
        <v>146</v>
      </c>
      <c r="I57" s="5" t="s">
        <v>112</v>
      </c>
      <c r="J57" s="4" t="s">
        <v>113</v>
      </c>
      <c r="K57" s="5" t="s">
        <v>114</v>
      </c>
      <c r="L57" s="5" t="s">
        <v>115</v>
      </c>
      <c r="M57" s="4" t="s">
        <v>116</v>
      </c>
      <c r="N57" s="4" t="s">
        <v>153</v>
      </c>
      <c r="O57" s="4" t="s">
        <v>154</v>
      </c>
      <c r="P57" s="4" t="s">
        <v>155</v>
      </c>
      <c r="Q57" s="5" t="s">
        <v>121</v>
      </c>
      <c r="R57" s="4" t="s">
        <v>122</v>
      </c>
      <c r="S57" s="4" t="s">
        <v>123</v>
      </c>
      <c r="T57" s="4" t="s">
        <v>124</v>
      </c>
      <c r="U57" s="5" t="s">
        <v>125</v>
      </c>
      <c r="V57" s="4" t="s">
        <v>126</v>
      </c>
      <c r="W57" s="4" t="s">
        <v>127</v>
      </c>
      <c r="X57" s="5" t="s">
        <v>128</v>
      </c>
      <c r="Y57" s="4" t="s">
        <v>129</v>
      </c>
      <c r="Z57" s="5" t="s">
        <v>130</v>
      </c>
      <c r="AA57" s="5" t="s">
        <v>131</v>
      </c>
      <c r="AB57" s="5" t="s">
        <v>132</v>
      </c>
      <c r="AC57" s="4" t="s">
        <v>133</v>
      </c>
      <c r="AD57" s="5" t="s">
        <v>134</v>
      </c>
      <c r="AE57" s="4" t="s">
        <v>135</v>
      </c>
      <c r="AF57" s="5" t="s">
        <v>136</v>
      </c>
      <c r="AG57" s="5" t="s">
        <v>137</v>
      </c>
      <c r="AH57" s="5" t="s">
        <v>138</v>
      </c>
      <c r="AJ57" s="4" t="s">
        <v>31</v>
      </c>
    </row>
    <row r="58" spans="2:34" s="4" customFormat="1" ht="12.75">
      <c r="B58" s="4" t="s">
        <v>117</v>
      </c>
      <c r="I58" s="5" t="s">
        <v>118</v>
      </c>
      <c r="J58" s="4" t="s">
        <v>139</v>
      </c>
      <c r="K58" s="5" t="s">
        <v>118</v>
      </c>
      <c r="L58" s="5" t="s">
        <v>120</v>
      </c>
      <c r="M58" s="4" t="s">
        <v>140</v>
      </c>
      <c r="N58" s="4" t="s">
        <v>140</v>
      </c>
      <c r="O58" s="4" t="s">
        <v>141</v>
      </c>
      <c r="P58" s="4" t="s">
        <v>119</v>
      </c>
      <c r="Q58" s="5" t="s">
        <v>142</v>
      </c>
      <c r="R58" s="4" t="s">
        <v>140</v>
      </c>
      <c r="S58" s="4" t="s">
        <v>119</v>
      </c>
      <c r="T58" s="4" t="s">
        <v>140</v>
      </c>
      <c r="U58" s="5" t="s">
        <v>143</v>
      </c>
      <c r="V58" s="4" t="s">
        <v>119</v>
      </c>
      <c r="W58" s="4" t="s">
        <v>140</v>
      </c>
      <c r="X58" s="5" t="s">
        <v>118</v>
      </c>
      <c r="Y58" s="4" t="s">
        <v>140</v>
      </c>
      <c r="Z58" s="5" t="s">
        <v>144</v>
      </c>
      <c r="AA58" s="5" t="s">
        <v>118</v>
      </c>
      <c r="AB58" s="5" t="s">
        <v>132</v>
      </c>
      <c r="AC58" s="4" t="s">
        <v>145</v>
      </c>
      <c r="AD58" s="5" t="s">
        <v>145</v>
      </c>
      <c r="AE58" s="4" t="s">
        <v>145</v>
      </c>
      <c r="AF58" s="5" t="s">
        <v>118</v>
      </c>
      <c r="AG58" s="5" t="s">
        <v>118</v>
      </c>
      <c r="AH58" s="5" t="s">
        <v>118</v>
      </c>
    </row>
    <row r="59" spans="1:38" ht="12.75">
      <c r="A59" s="6" t="s">
        <v>4</v>
      </c>
      <c r="B59" s="6" t="s">
        <v>33</v>
      </c>
      <c r="C59" s="6">
        <v>8</v>
      </c>
      <c r="D59" s="6">
        <v>16</v>
      </c>
      <c r="E59" s="6">
        <v>23</v>
      </c>
      <c r="F59" s="20">
        <v>2</v>
      </c>
      <c r="H59" s="6" t="s">
        <v>121</v>
      </c>
      <c r="I59" s="17">
        <f>SUM(I60:I62)</f>
        <v>4</v>
      </c>
      <c r="J59" s="17">
        <f aca="true" t="shared" si="4" ref="J59:AH59">SUM(J60:J62)</f>
        <v>3</v>
      </c>
      <c r="K59" s="17">
        <f t="shared" si="4"/>
        <v>1</v>
      </c>
      <c r="L59" s="17">
        <f t="shared" si="4"/>
        <v>4</v>
      </c>
      <c r="M59" s="17">
        <f t="shared" si="4"/>
        <v>4</v>
      </c>
      <c r="N59" s="17">
        <f t="shared" si="4"/>
        <v>3</v>
      </c>
      <c r="O59" s="17">
        <f t="shared" si="4"/>
        <v>3</v>
      </c>
      <c r="P59" s="17">
        <f t="shared" si="4"/>
        <v>3</v>
      </c>
      <c r="Q59" s="17">
        <f t="shared" si="4"/>
        <v>5</v>
      </c>
      <c r="R59" s="17">
        <f t="shared" si="4"/>
        <v>3</v>
      </c>
      <c r="S59" s="17">
        <f t="shared" si="4"/>
        <v>3</v>
      </c>
      <c r="T59" s="17">
        <f t="shared" si="4"/>
        <v>3</v>
      </c>
      <c r="U59" s="17">
        <f t="shared" si="4"/>
        <v>5</v>
      </c>
      <c r="V59" s="17">
        <f t="shared" si="4"/>
        <v>3</v>
      </c>
      <c r="W59" s="17">
        <f t="shared" si="4"/>
        <v>5</v>
      </c>
      <c r="X59" s="17">
        <f t="shared" si="4"/>
        <v>1</v>
      </c>
      <c r="Y59" s="17">
        <f t="shared" si="4"/>
        <v>3</v>
      </c>
      <c r="Z59" s="17">
        <f t="shared" si="4"/>
        <v>4</v>
      </c>
      <c r="AA59" s="17">
        <f t="shared" si="4"/>
        <v>5</v>
      </c>
      <c r="AB59" s="17">
        <f t="shared" si="4"/>
        <v>1</v>
      </c>
      <c r="AC59" s="17">
        <f t="shared" si="4"/>
        <v>1</v>
      </c>
      <c r="AD59" s="17">
        <f t="shared" si="4"/>
        <v>3</v>
      </c>
      <c r="AE59" s="17">
        <f t="shared" si="4"/>
        <v>3</v>
      </c>
      <c r="AF59" s="17">
        <f t="shared" si="4"/>
        <v>2</v>
      </c>
      <c r="AG59" s="17">
        <f t="shared" si="4"/>
        <v>1</v>
      </c>
      <c r="AH59" s="17">
        <f t="shared" si="4"/>
        <v>1</v>
      </c>
      <c r="AI59" s="8">
        <f>SUM(I59:AH59)</f>
        <v>77</v>
      </c>
      <c r="AJ59" s="6">
        <f>SUM(AJ60:AJ62)</f>
        <v>77</v>
      </c>
      <c r="AK59" s="6" t="s">
        <v>4</v>
      </c>
      <c r="AL59" s="6" t="s">
        <v>33</v>
      </c>
    </row>
    <row r="60" spans="1:38" s="18" customFormat="1" ht="12.75">
      <c r="A60" s="18" t="s">
        <v>87</v>
      </c>
      <c r="B60" s="18" t="s">
        <v>33</v>
      </c>
      <c r="C60" s="18">
        <v>6</v>
      </c>
      <c r="D60" s="18">
        <v>16</v>
      </c>
      <c r="E60" s="18">
        <v>21</v>
      </c>
      <c r="F60" s="19"/>
      <c r="G60" s="15">
        <v>0.35</v>
      </c>
      <c r="H60" s="16" t="s">
        <v>121</v>
      </c>
      <c r="I60" s="1">
        <v>3</v>
      </c>
      <c r="J60" s="18">
        <v>3</v>
      </c>
      <c r="K60" s="1"/>
      <c r="L60" s="1">
        <v>3</v>
      </c>
      <c r="M60" s="18">
        <v>3</v>
      </c>
      <c r="N60" s="18">
        <v>3</v>
      </c>
      <c r="O60" s="18">
        <v>3</v>
      </c>
      <c r="P60" s="18">
        <v>3</v>
      </c>
      <c r="Q60" s="1">
        <v>3</v>
      </c>
      <c r="R60" s="18">
        <v>3</v>
      </c>
      <c r="S60" s="18">
        <v>3</v>
      </c>
      <c r="T60" s="18">
        <v>3</v>
      </c>
      <c r="U60" s="1">
        <v>3</v>
      </c>
      <c r="V60" s="18">
        <v>3</v>
      </c>
      <c r="W60" s="18">
        <v>3</v>
      </c>
      <c r="X60" s="1"/>
      <c r="Y60" s="18">
        <v>3</v>
      </c>
      <c r="Z60" s="1">
        <v>3</v>
      </c>
      <c r="AA60" s="1">
        <v>3</v>
      </c>
      <c r="AB60" s="1"/>
      <c r="AD60" s="1">
        <v>3</v>
      </c>
      <c r="AE60" s="18">
        <v>3</v>
      </c>
      <c r="AF60" s="1"/>
      <c r="AG60" s="1"/>
      <c r="AH60" s="1"/>
      <c r="AJ60" s="8">
        <f t="shared" si="1"/>
        <v>57</v>
      </c>
      <c r="AK60" s="18" t="s">
        <v>87</v>
      </c>
      <c r="AL60" s="18" t="s">
        <v>33</v>
      </c>
    </row>
    <row r="61" spans="1:38" s="18" customFormat="1" ht="12.75">
      <c r="A61" s="18" t="s">
        <v>88</v>
      </c>
      <c r="B61" s="18" t="s">
        <v>89</v>
      </c>
      <c r="C61" s="18">
        <v>6</v>
      </c>
      <c r="D61" s="18">
        <v>16</v>
      </c>
      <c r="E61" s="18">
        <v>21</v>
      </c>
      <c r="F61" s="19"/>
      <c r="G61" s="15">
        <v>0.35</v>
      </c>
      <c r="H61" s="16" t="s">
        <v>136</v>
      </c>
      <c r="I61" s="1">
        <v>1</v>
      </c>
      <c r="K61" s="1">
        <v>1</v>
      </c>
      <c r="L61" s="1"/>
      <c r="Q61" s="1">
        <v>1</v>
      </c>
      <c r="U61" s="1">
        <v>1</v>
      </c>
      <c r="X61" s="1">
        <v>1</v>
      </c>
      <c r="Z61" s="1"/>
      <c r="AA61" s="1">
        <v>1</v>
      </c>
      <c r="AB61" s="1">
        <v>1</v>
      </c>
      <c r="AC61" s="1">
        <v>1</v>
      </c>
      <c r="AD61" s="1"/>
      <c r="AF61" s="1">
        <v>2</v>
      </c>
      <c r="AG61" s="1">
        <v>1</v>
      </c>
      <c r="AH61" s="1">
        <v>1</v>
      </c>
      <c r="AJ61" s="8">
        <f t="shared" si="1"/>
        <v>12</v>
      </c>
      <c r="AK61" s="18" t="s">
        <v>88</v>
      </c>
      <c r="AL61" s="18" t="s">
        <v>89</v>
      </c>
    </row>
    <row r="62" spans="1:38" s="18" customFormat="1" ht="12.75">
      <c r="A62" s="18" t="s">
        <v>90</v>
      </c>
      <c r="B62" s="18" t="s">
        <v>91</v>
      </c>
      <c r="C62" s="18">
        <v>2</v>
      </c>
      <c r="D62" s="18">
        <v>22</v>
      </c>
      <c r="E62" s="18">
        <v>23</v>
      </c>
      <c r="F62" s="19"/>
      <c r="G62" s="15">
        <v>0.35</v>
      </c>
      <c r="H62" s="16" t="s">
        <v>127</v>
      </c>
      <c r="I62" s="1"/>
      <c r="K62" s="1"/>
      <c r="L62" s="1">
        <v>1</v>
      </c>
      <c r="M62" s="18">
        <v>1</v>
      </c>
      <c r="Q62" s="1">
        <v>1</v>
      </c>
      <c r="U62" s="1">
        <v>1</v>
      </c>
      <c r="W62" s="18">
        <v>2</v>
      </c>
      <c r="X62" s="1"/>
      <c r="Z62" s="1">
        <v>1</v>
      </c>
      <c r="AA62" s="1">
        <v>1</v>
      </c>
      <c r="AB62" s="1"/>
      <c r="AD62" s="1"/>
      <c r="AF62" s="1"/>
      <c r="AG62" s="1"/>
      <c r="AH62" s="1"/>
      <c r="AJ62" s="8">
        <f t="shared" si="1"/>
        <v>8</v>
      </c>
      <c r="AK62" s="18" t="s">
        <v>90</v>
      </c>
      <c r="AL62" s="18" t="s">
        <v>91</v>
      </c>
    </row>
    <row r="63" spans="6:36" s="18" customFormat="1" ht="12.75">
      <c r="F63" s="19"/>
      <c r="G63" s="15"/>
      <c r="H63" s="16"/>
      <c r="I63" s="1"/>
      <c r="K63" s="1"/>
      <c r="L63" s="1"/>
      <c r="Q63" s="1"/>
      <c r="U63" s="1"/>
      <c r="X63" s="1"/>
      <c r="Z63" s="1"/>
      <c r="AA63" s="1"/>
      <c r="AB63" s="1"/>
      <c r="AD63" s="1"/>
      <c r="AF63" s="1"/>
      <c r="AG63" s="1"/>
      <c r="AH63" s="1"/>
      <c r="AJ63" s="8"/>
    </row>
    <row r="64" spans="2:36" s="4" customFormat="1" ht="12.75">
      <c r="B64" s="4" t="s">
        <v>146</v>
      </c>
      <c r="I64" s="5" t="s">
        <v>112</v>
      </c>
      <c r="J64" s="4" t="s">
        <v>113</v>
      </c>
      <c r="K64" s="5" t="s">
        <v>114</v>
      </c>
      <c r="L64" s="5" t="s">
        <v>115</v>
      </c>
      <c r="M64" s="4" t="s">
        <v>116</v>
      </c>
      <c r="N64" s="4" t="s">
        <v>153</v>
      </c>
      <c r="O64" s="4" t="s">
        <v>154</v>
      </c>
      <c r="P64" s="4" t="s">
        <v>155</v>
      </c>
      <c r="Q64" s="5" t="s">
        <v>121</v>
      </c>
      <c r="R64" s="4" t="s">
        <v>122</v>
      </c>
      <c r="S64" s="4" t="s">
        <v>123</v>
      </c>
      <c r="T64" s="4" t="s">
        <v>124</v>
      </c>
      <c r="U64" s="5" t="s">
        <v>125</v>
      </c>
      <c r="V64" s="4" t="s">
        <v>126</v>
      </c>
      <c r="W64" s="4" t="s">
        <v>127</v>
      </c>
      <c r="X64" s="5" t="s">
        <v>128</v>
      </c>
      <c r="Y64" s="4" t="s">
        <v>129</v>
      </c>
      <c r="Z64" s="5" t="s">
        <v>130</v>
      </c>
      <c r="AA64" s="5" t="s">
        <v>131</v>
      </c>
      <c r="AB64" s="5" t="s">
        <v>132</v>
      </c>
      <c r="AC64" s="4" t="s">
        <v>133</v>
      </c>
      <c r="AD64" s="5" t="s">
        <v>134</v>
      </c>
      <c r="AE64" s="4" t="s">
        <v>135</v>
      </c>
      <c r="AF64" s="5" t="s">
        <v>136</v>
      </c>
      <c r="AG64" s="5" t="s">
        <v>137</v>
      </c>
      <c r="AH64" s="5" t="s">
        <v>138</v>
      </c>
      <c r="AJ64" s="4" t="s">
        <v>31</v>
      </c>
    </row>
    <row r="65" spans="2:34" s="4" customFormat="1" ht="12.75">
      <c r="B65" s="4" t="s">
        <v>117</v>
      </c>
      <c r="I65" s="5" t="s">
        <v>118</v>
      </c>
      <c r="J65" s="4" t="s">
        <v>139</v>
      </c>
      <c r="K65" s="5" t="s">
        <v>118</v>
      </c>
      <c r="L65" s="5" t="s">
        <v>120</v>
      </c>
      <c r="M65" s="4" t="s">
        <v>140</v>
      </c>
      <c r="N65" s="4" t="s">
        <v>140</v>
      </c>
      <c r="O65" s="4" t="s">
        <v>141</v>
      </c>
      <c r="P65" s="4" t="s">
        <v>119</v>
      </c>
      <c r="Q65" s="5" t="s">
        <v>142</v>
      </c>
      <c r="R65" s="4" t="s">
        <v>140</v>
      </c>
      <c r="S65" s="4" t="s">
        <v>119</v>
      </c>
      <c r="T65" s="4" t="s">
        <v>140</v>
      </c>
      <c r="U65" s="5" t="s">
        <v>143</v>
      </c>
      <c r="V65" s="4" t="s">
        <v>119</v>
      </c>
      <c r="W65" s="4" t="s">
        <v>140</v>
      </c>
      <c r="X65" s="5" t="s">
        <v>118</v>
      </c>
      <c r="Y65" s="4" t="s">
        <v>140</v>
      </c>
      <c r="Z65" s="5" t="s">
        <v>144</v>
      </c>
      <c r="AA65" s="5" t="s">
        <v>118</v>
      </c>
      <c r="AB65" s="5" t="s">
        <v>132</v>
      </c>
      <c r="AC65" s="4" t="s">
        <v>145</v>
      </c>
      <c r="AD65" s="5" t="s">
        <v>145</v>
      </c>
      <c r="AE65" s="4" t="s">
        <v>145</v>
      </c>
      <c r="AF65" s="5" t="s">
        <v>118</v>
      </c>
      <c r="AG65" s="5" t="s">
        <v>118</v>
      </c>
      <c r="AH65" s="5" t="s">
        <v>118</v>
      </c>
    </row>
    <row r="66" spans="1:38" ht="12.75">
      <c r="A66" s="6" t="s">
        <v>6</v>
      </c>
      <c r="B66" s="6" t="s">
        <v>5</v>
      </c>
      <c r="C66" s="6">
        <v>18</v>
      </c>
      <c r="D66" s="6">
        <v>7</v>
      </c>
      <c r="E66" s="6">
        <v>24</v>
      </c>
      <c r="F66" s="21" t="s">
        <v>16</v>
      </c>
      <c r="H66" s="6" t="s">
        <v>138</v>
      </c>
      <c r="I66" s="17">
        <f>SUM(I67)</f>
        <v>1</v>
      </c>
      <c r="J66" s="17">
        <f aca="true" t="shared" si="5" ref="J66:AH66">SUM(J67)</f>
        <v>0</v>
      </c>
      <c r="K66" s="17">
        <f t="shared" si="5"/>
        <v>0</v>
      </c>
      <c r="L66" s="17">
        <f t="shared" si="5"/>
        <v>1</v>
      </c>
      <c r="M66" s="17">
        <f t="shared" si="5"/>
        <v>0</v>
      </c>
      <c r="N66" s="17">
        <f t="shared" si="5"/>
        <v>0</v>
      </c>
      <c r="O66" s="17">
        <f t="shared" si="5"/>
        <v>0</v>
      </c>
      <c r="P66" s="17">
        <f t="shared" si="5"/>
        <v>0</v>
      </c>
      <c r="Q66" s="17">
        <f t="shared" si="5"/>
        <v>1</v>
      </c>
      <c r="R66" s="17">
        <f t="shared" si="5"/>
        <v>0</v>
      </c>
      <c r="S66" s="17">
        <f t="shared" si="5"/>
        <v>0</v>
      </c>
      <c r="T66" s="17">
        <f t="shared" si="5"/>
        <v>0</v>
      </c>
      <c r="U66" s="17">
        <f t="shared" si="5"/>
        <v>1</v>
      </c>
      <c r="V66" s="17">
        <f t="shared" si="5"/>
        <v>0</v>
      </c>
      <c r="W66" s="17">
        <f t="shared" si="5"/>
        <v>1</v>
      </c>
      <c r="X66" s="17">
        <f t="shared" si="5"/>
        <v>0</v>
      </c>
      <c r="Y66" s="17">
        <f t="shared" si="5"/>
        <v>0</v>
      </c>
      <c r="Z66" s="17">
        <f t="shared" si="5"/>
        <v>1</v>
      </c>
      <c r="AA66" s="17">
        <f t="shared" si="5"/>
        <v>1</v>
      </c>
      <c r="AB66" s="17">
        <f t="shared" si="5"/>
        <v>0</v>
      </c>
      <c r="AC66" s="17">
        <f t="shared" si="5"/>
        <v>0</v>
      </c>
      <c r="AD66" s="17">
        <f t="shared" si="5"/>
        <v>1</v>
      </c>
      <c r="AE66" s="17">
        <f t="shared" si="5"/>
        <v>0</v>
      </c>
      <c r="AF66" s="17">
        <f t="shared" si="5"/>
        <v>1</v>
      </c>
      <c r="AG66" s="17">
        <f t="shared" si="5"/>
        <v>1</v>
      </c>
      <c r="AH66" s="17">
        <f t="shared" si="5"/>
        <v>2</v>
      </c>
      <c r="AI66" s="8">
        <f>SUM(I66:AH66)</f>
        <v>12</v>
      </c>
      <c r="AJ66" s="6">
        <f>SUM(AJ67)</f>
        <v>12</v>
      </c>
      <c r="AK66" s="6" t="s">
        <v>6</v>
      </c>
      <c r="AL66" s="6" t="s">
        <v>5</v>
      </c>
    </row>
    <row r="67" spans="1:38" s="18" customFormat="1" ht="12.75">
      <c r="A67" s="18" t="s">
        <v>92</v>
      </c>
      <c r="B67" s="18" t="s">
        <v>93</v>
      </c>
      <c r="F67" s="22"/>
      <c r="G67" s="15">
        <v>0.5</v>
      </c>
      <c r="H67" s="16" t="s">
        <v>138</v>
      </c>
      <c r="I67" s="1">
        <v>1</v>
      </c>
      <c r="K67" s="1"/>
      <c r="L67" s="1">
        <v>1</v>
      </c>
      <c r="Q67" s="1">
        <v>1</v>
      </c>
      <c r="U67" s="1">
        <v>1</v>
      </c>
      <c r="W67" s="18">
        <v>1</v>
      </c>
      <c r="X67" s="1"/>
      <c r="Z67" s="1">
        <v>1</v>
      </c>
      <c r="AA67" s="1">
        <v>1</v>
      </c>
      <c r="AB67" s="1"/>
      <c r="AD67" s="1">
        <v>1</v>
      </c>
      <c r="AF67" s="1">
        <v>1</v>
      </c>
      <c r="AG67" s="1">
        <v>1</v>
      </c>
      <c r="AH67" s="1">
        <v>2</v>
      </c>
      <c r="AJ67" s="8">
        <f t="shared" si="1"/>
        <v>12</v>
      </c>
      <c r="AK67" s="18" t="s">
        <v>92</v>
      </c>
      <c r="AL67" s="18" t="s">
        <v>93</v>
      </c>
    </row>
    <row r="68" spans="6:36" s="18" customFormat="1" ht="12.75">
      <c r="F68" s="22"/>
      <c r="G68" s="15"/>
      <c r="H68" s="16"/>
      <c r="I68" s="1"/>
      <c r="K68" s="1"/>
      <c r="L68" s="1"/>
      <c r="Q68" s="1"/>
      <c r="U68" s="1"/>
      <c r="X68" s="1"/>
      <c r="Z68" s="1"/>
      <c r="AA68" s="1"/>
      <c r="AB68" s="1"/>
      <c r="AD68" s="1"/>
      <c r="AF68" s="1"/>
      <c r="AG68" s="1"/>
      <c r="AH68" s="1"/>
      <c r="AJ68" s="8"/>
    </row>
    <row r="69" spans="2:36" s="4" customFormat="1" ht="12.75">
      <c r="B69" s="4" t="s">
        <v>146</v>
      </c>
      <c r="I69" s="5" t="s">
        <v>112</v>
      </c>
      <c r="J69" s="4" t="s">
        <v>113</v>
      </c>
      <c r="K69" s="5" t="s">
        <v>114</v>
      </c>
      <c r="L69" s="5" t="s">
        <v>115</v>
      </c>
      <c r="M69" s="4" t="s">
        <v>116</v>
      </c>
      <c r="N69" s="4" t="s">
        <v>153</v>
      </c>
      <c r="O69" s="4" t="s">
        <v>154</v>
      </c>
      <c r="P69" s="4" t="s">
        <v>155</v>
      </c>
      <c r="Q69" s="5" t="s">
        <v>121</v>
      </c>
      <c r="R69" s="4" t="s">
        <v>122</v>
      </c>
      <c r="S69" s="4" t="s">
        <v>123</v>
      </c>
      <c r="T69" s="4" t="s">
        <v>124</v>
      </c>
      <c r="U69" s="5" t="s">
        <v>125</v>
      </c>
      <c r="V69" s="4" t="s">
        <v>126</v>
      </c>
      <c r="W69" s="4" t="s">
        <v>127</v>
      </c>
      <c r="X69" s="5" t="s">
        <v>128</v>
      </c>
      <c r="Y69" s="4" t="s">
        <v>129</v>
      </c>
      <c r="Z69" s="5" t="s">
        <v>130</v>
      </c>
      <c r="AA69" s="5" t="s">
        <v>131</v>
      </c>
      <c r="AB69" s="5" t="s">
        <v>132</v>
      </c>
      <c r="AC69" s="4" t="s">
        <v>133</v>
      </c>
      <c r="AD69" s="5" t="s">
        <v>134</v>
      </c>
      <c r="AE69" s="4" t="s">
        <v>135</v>
      </c>
      <c r="AF69" s="5" t="s">
        <v>136</v>
      </c>
      <c r="AG69" s="5" t="s">
        <v>137</v>
      </c>
      <c r="AH69" s="5" t="s">
        <v>138</v>
      </c>
      <c r="AJ69" s="4" t="s">
        <v>31</v>
      </c>
    </row>
    <row r="70" spans="2:34" s="4" customFormat="1" ht="12.75">
      <c r="B70" s="4" t="s">
        <v>117</v>
      </c>
      <c r="I70" s="5" t="s">
        <v>118</v>
      </c>
      <c r="J70" s="4" t="s">
        <v>139</v>
      </c>
      <c r="K70" s="5" t="s">
        <v>118</v>
      </c>
      <c r="L70" s="5" t="s">
        <v>120</v>
      </c>
      <c r="M70" s="4" t="s">
        <v>140</v>
      </c>
      <c r="N70" s="4" t="s">
        <v>140</v>
      </c>
      <c r="O70" s="4" t="s">
        <v>141</v>
      </c>
      <c r="P70" s="4" t="s">
        <v>119</v>
      </c>
      <c r="Q70" s="5" t="s">
        <v>142</v>
      </c>
      <c r="R70" s="4" t="s">
        <v>140</v>
      </c>
      <c r="S70" s="4" t="s">
        <v>119</v>
      </c>
      <c r="T70" s="4" t="s">
        <v>140</v>
      </c>
      <c r="U70" s="5" t="s">
        <v>143</v>
      </c>
      <c r="V70" s="4" t="s">
        <v>119</v>
      </c>
      <c r="W70" s="4" t="s">
        <v>140</v>
      </c>
      <c r="X70" s="5" t="s">
        <v>118</v>
      </c>
      <c r="Y70" s="4" t="s">
        <v>140</v>
      </c>
      <c r="Z70" s="5" t="s">
        <v>144</v>
      </c>
      <c r="AA70" s="5" t="s">
        <v>118</v>
      </c>
      <c r="AB70" s="5" t="s">
        <v>132</v>
      </c>
      <c r="AC70" s="4" t="s">
        <v>145</v>
      </c>
      <c r="AD70" s="5" t="s">
        <v>145</v>
      </c>
      <c r="AE70" s="4" t="s">
        <v>145</v>
      </c>
      <c r="AF70" s="5" t="s">
        <v>118</v>
      </c>
      <c r="AG70" s="5" t="s">
        <v>118</v>
      </c>
      <c r="AH70" s="5" t="s">
        <v>118</v>
      </c>
    </row>
    <row r="71" spans="1:38" ht="12.75">
      <c r="A71" s="6" t="s">
        <v>8</v>
      </c>
      <c r="B71" s="6" t="s">
        <v>7</v>
      </c>
      <c r="C71" s="6">
        <v>24</v>
      </c>
      <c r="D71" s="6">
        <v>1</v>
      </c>
      <c r="E71" s="6">
        <v>24</v>
      </c>
      <c r="F71" s="21" t="s">
        <v>16</v>
      </c>
      <c r="H71" s="6" t="s">
        <v>125</v>
      </c>
      <c r="I71" s="17">
        <f>SUM(I72)</f>
        <v>1</v>
      </c>
      <c r="J71" s="17">
        <f aca="true" t="shared" si="6" ref="J71:AH71">SUM(J72)</f>
        <v>0</v>
      </c>
      <c r="K71" s="17">
        <f t="shared" si="6"/>
        <v>0</v>
      </c>
      <c r="L71" s="17">
        <f t="shared" si="6"/>
        <v>1</v>
      </c>
      <c r="M71" s="17">
        <f t="shared" si="6"/>
        <v>1</v>
      </c>
      <c r="N71" s="17">
        <f t="shared" si="6"/>
        <v>0</v>
      </c>
      <c r="O71" s="17">
        <f t="shared" si="6"/>
        <v>0</v>
      </c>
      <c r="P71" s="17">
        <f t="shared" si="6"/>
        <v>0</v>
      </c>
      <c r="Q71" s="17">
        <f t="shared" si="6"/>
        <v>1</v>
      </c>
      <c r="R71" s="17">
        <f t="shared" si="6"/>
        <v>0</v>
      </c>
      <c r="S71" s="17">
        <f t="shared" si="6"/>
        <v>0</v>
      </c>
      <c r="T71" s="17">
        <f t="shared" si="6"/>
        <v>0</v>
      </c>
      <c r="U71" s="17">
        <f t="shared" si="6"/>
        <v>1</v>
      </c>
      <c r="V71" s="17">
        <f t="shared" si="6"/>
        <v>0</v>
      </c>
      <c r="W71" s="17">
        <f t="shared" si="6"/>
        <v>1</v>
      </c>
      <c r="X71" s="17">
        <f t="shared" si="6"/>
        <v>0</v>
      </c>
      <c r="Y71" s="17">
        <f t="shared" si="6"/>
        <v>0</v>
      </c>
      <c r="Z71" s="17">
        <f t="shared" si="6"/>
        <v>1</v>
      </c>
      <c r="AA71" s="17">
        <f t="shared" si="6"/>
        <v>1</v>
      </c>
      <c r="AB71" s="17">
        <f t="shared" si="6"/>
        <v>0</v>
      </c>
      <c r="AC71" s="17">
        <f t="shared" si="6"/>
        <v>0</v>
      </c>
      <c r="AD71" s="17">
        <f t="shared" si="6"/>
        <v>1</v>
      </c>
      <c r="AE71" s="17">
        <f t="shared" si="6"/>
        <v>0</v>
      </c>
      <c r="AF71" s="17">
        <f t="shared" si="6"/>
        <v>1</v>
      </c>
      <c r="AG71" s="17">
        <f t="shared" si="6"/>
        <v>1</v>
      </c>
      <c r="AH71" s="17">
        <f t="shared" si="6"/>
        <v>1</v>
      </c>
      <c r="AI71" s="8">
        <f>SUM(I71:AH71)</f>
        <v>12</v>
      </c>
      <c r="AJ71" s="6">
        <f>SUM(AJ72)</f>
        <v>12</v>
      </c>
      <c r="AK71" s="6" t="s">
        <v>8</v>
      </c>
      <c r="AL71" s="6" t="s">
        <v>7</v>
      </c>
    </row>
    <row r="72" spans="1:38" s="18" customFormat="1" ht="12.75">
      <c r="A72" s="18" t="s">
        <v>94</v>
      </c>
      <c r="B72" s="18" t="s">
        <v>7</v>
      </c>
      <c r="C72" s="8">
        <v>24</v>
      </c>
      <c r="D72" s="8">
        <v>1</v>
      </c>
      <c r="E72" s="8">
        <v>24</v>
      </c>
      <c r="F72" s="22"/>
      <c r="G72" s="15">
        <v>0.5</v>
      </c>
      <c r="H72" s="16" t="s">
        <v>125</v>
      </c>
      <c r="I72" s="1">
        <v>1</v>
      </c>
      <c r="K72" s="1"/>
      <c r="L72" s="1">
        <v>1</v>
      </c>
      <c r="M72" s="18">
        <v>1</v>
      </c>
      <c r="Q72" s="1">
        <v>1</v>
      </c>
      <c r="U72" s="1">
        <v>1</v>
      </c>
      <c r="W72" s="18">
        <v>1</v>
      </c>
      <c r="X72" s="1"/>
      <c r="Z72" s="1">
        <v>1</v>
      </c>
      <c r="AA72" s="1">
        <v>1</v>
      </c>
      <c r="AB72" s="1"/>
      <c r="AD72" s="1">
        <v>1</v>
      </c>
      <c r="AF72" s="1">
        <v>1</v>
      </c>
      <c r="AG72" s="1">
        <v>1</v>
      </c>
      <c r="AH72" s="1">
        <v>1</v>
      </c>
      <c r="AJ72" s="8">
        <f t="shared" si="1"/>
        <v>12</v>
      </c>
      <c r="AK72" s="18" t="s">
        <v>94</v>
      </c>
      <c r="AL72" s="18" t="s">
        <v>95</v>
      </c>
    </row>
    <row r="73" spans="3:36" s="18" customFormat="1" ht="12.75">
      <c r="C73" s="8"/>
      <c r="D73" s="8"/>
      <c r="E73" s="8"/>
      <c r="F73" s="22"/>
      <c r="G73" s="15"/>
      <c r="H73" s="16"/>
      <c r="I73" s="1"/>
      <c r="K73" s="1"/>
      <c r="L73" s="1"/>
      <c r="Q73" s="1"/>
      <c r="U73" s="1"/>
      <c r="X73" s="1"/>
      <c r="Z73" s="1"/>
      <c r="AA73" s="1"/>
      <c r="AB73" s="1"/>
      <c r="AD73" s="1"/>
      <c r="AF73" s="1"/>
      <c r="AG73" s="1"/>
      <c r="AH73" s="1"/>
      <c r="AJ73" s="8"/>
    </row>
    <row r="74" spans="2:36" s="4" customFormat="1" ht="12.75">
      <c r="B74" s="4" t="s">
        <v>146</v>
      </c>
      <c r="I74" s="5" t="s">
        <v>112</v>
      </c>
      <c r="J74" s="4" t="s">
        <v>113</v>
      </c>
      <c r="K74" s="5" t="s">
        <v>114</v>
      </c>
      <c r="L74" s="5" t="s">
        <v>115</v>
      </c>
      <c r="M74" s="4" t="s">
        <v>116</v>
      </c>
      <c r="N74" s="4" t="s">
        <v>153</v>
      </c>
      <c r="O74" s="4" t="s">
        <v>154</v>
      </c>
      <c r="P74" s="4" t="s">
        <v>155</v>
      </c>
      <c r="Q74" s="5" t="s">
        <v>121</v>
      </c>
      <c r="R74" s="4" t="s">
        <v>122</v>
      </c>
      <c r="S74" s="4" t="s">
        <v>123</v>
      </c>
      <c r="T74" s="4" t="s">
        <v>124</v>
      </c>
      <c r="U74" s="5" t="s">
        <v>125</v>
      </c>
      <c r="V74" s="4" t="s">
        <v>126</v>
      </c>
      <c r="W74" s="4" t="s">
        <v>127</v>
      </c>
      <c r="X74" s="5" t="s">
        <v>128</v>
      </c>
      <c r="Y74" s="4" t="s">
        <v>129</v>
      </c>
      <c r="Z74" s="5" t="s">
        <v>130</v>
      </c>
      <c r="AA74" s="5" t="s">
        <v>131</v>
      </c>
      <c r="AB74" s="5" t="s">
        <v>132</v>
      </c>
      <c r="AC74" s="4" t="s">
        <v>133</v>
      </c>
      <c r="AD74" s="5" t="s">
        <v>134</v>
      </c>
      <c r="AE74" s="4" t="s">
        <v>135</v>
      </c>
      <c r="AF74" s="5" t="s">
        <v>136</v>
      </c>
      <c r="AG74" s="5" t="s">
        <v>137</v>
      </c>
      <c r="AH74" s="5" t="s">
        <v>138</v>
      </c>
      <c r="AJ74" s="4" t="s">
        <v>31</v>
      </c>
    </row>
    <row r="75" spans="2:34" s="4" customFormat="1" ht="12.75">
      <c r="B75" s="4" t="s">
        <v>117</v>
      </c>
      <c r="I75" s="5" t="s">
        <v>118</v>
      </c>
      <c r="J75" s="4" t="s">
        <v>139</v>
      </c>
      <c r="K75" s="5" t="s">
        <v>118</v>
      </c>
      <c r="L75" s="5" t="s">
        <v>120</v>
      </c>
      <c r="M75" s="4" t="s">
        <v>140</v>
      </c>
      <c r="N75" s="4" t="s">
        <v>140</v>
      </c>
      <c r="O75" s="4" t="s">
        <v>141</v>
      </c>
      <c r="P75" s="4" t="s">
        <v>119</v>
      </c>
      <c r="Q75" s="5" t="s">
        <v>142</v>
      </c>
      <c r="R75" s="4" t="s">
        <v>140</v>
      </c>
      <c r="S75" s="4" t="s">
        <v>119</v>
      </c>
      <c r="T75" s="4" t="s">
        <v>140</v>
      </c>
      <c r="U75" s="5" t="s">
        <v>143</v>
      </c>
      <c r="V75" s="4" t="s">
        <v>119</v>
      </c>
      <c r="W75" s="4" t="s">
        <v>140</v>
      </c>
      <c r="X75" s="5" t="s">
        <v>118</v>
      </c>
      <c r="Y75" s="4" t="s">
        <v>140</v>
      </c>
      <c r="Z75" s="5" t="s">
        <v>144</v>
      </c>
      <c r="AA75" s="5" t="s">
        <v>118</v>
      </c>
      <c r="AB75" s="5" t="s">
        <v>132</v>
      </c>
      <c r="AC75" s="4" t="s">
        <v>145</v>
      </c>
      <c r="AD75" s="5" t="s">
        <v>145</v>
      </c>
      <c r="AE75" s="4" t="s">
        <v>145</v>
      </c>
      <c r="AF75" s="5" t="s">
        <v>118</v>
      </c>
      <c r="AG75" s="5" t="s">
        <v>118</v>
      </c>
      <c r="AH75" s="5" t="s">
        <v>118</v>
      </c>
    </row>
    <row r="76" spans="1:38" ht="12.75">
      <c r="A76" s="6" t="s">
        <v>10</v>
      </c>
      <c r="B76" s="6" t="s">
        <v>9</v>
      </c>
      <c r="C76" s="6">
        <v>24</v>
      </c>
      <c r="D76" s="6">
        <v>1</v>
      </c>
      <c r="E76" s="6">
        <v>24</v>
      </c>
      <c r="F76" s="21" t="s">
        <v>16</v>
      </c>
      <c r="H76" s="6" t="s">
        <v>112</v>
      </c>
      <c r="I76" s="17">
        <f>SUM(I77:I78)</f>
        <v>12</v>
      </c>
      <c r="J76" s="17">
        <f aca="true" t="shared" si="7" ref="J76:AH76">SUM(J77:J78)</f>
        <v>0</v>
      </c>
      <c r="K76" s="17">
        <f t="shared" si="7"/>
        <v>12</v>
      </c>
      <c r="L76" s="17">
        <f t="shared" si="7"/>
        <v>6</v>
      </c>
      <c r="M76" s="17">
        <f t="shared" si="7"/>
        <v>2</v>
      </c>
      <c r="N76" s="17">
        <f t="shared" si="7"/>
        <v>0</v>
      </c>
      <c r="O76" s="17">
        <f t="shared" si="7"/>
        <v>0</v>
      </c>
      <c r="P76" s="17">
        <f t="shared" si="7"/>
        <v>0</v>
      </c>
      <c r="Q76" s="17">
        <f t="shared" si="7"/>
        <v>4</v>
      </c>
      <c r="R76" s="17">
        <f t="shared" si="7"/>
        <v>0</v>
      </c>
      <c r="S76" s="17">
        <f t="shared" si="7"/>
        <v>0</v>
      </c>
      <c r="T76" s="17">
        <f t="shared" si="7"/>
        <v>0</v>
      </c>
      <c r="U76" s="17">
        <f t="shared" si="7"/>
        <v>4</v>
      </c>
      <c r="V76" s="17">
        <f t="shared" si="7"/>
        <v>0</v>
      </c>
      <c r="W76" s="17">
        <f t="shared" si="7"/>
        <v>0</v>
      </c>
      <c r="X76" s="17">
        <f t="shared" si="7"/>
        <v>3</v>
      </c>
      <c r="Y76" s="17">
        <f t="shared" si="7"/>
        <v>0</v>
      </c>
      <c r="Z76" s="17">
        <f t="shared" si="7"/>
        <v>4</v>
      </c>
      <c r="AA76" s="17">
        <f t="shared" si="7"/>
        <v>5</v>
      </c>
      <c r="AB76" s="17">
        <f t="shared" si="7"/>
        <v>2</v>
      </c>
      <c r="AC76" s="17">
        <f t="shared" si="7"/>
        <v>2</v>
      </c>
      <c r="AD76" s="17">
        <f t="shared" si="7"/>
        <v>4</v>
      </c>
      <c r="AE76" s="17">
        <f t="shared" si="7"/>
        <v>0</v>
      </c>
      <c r="AF76" s="17">
        <f t="shared" si="7"/>
        <v>6</v>
      </c>
      <c r="AG76" s="17">
        <f t="shared" si="7"/>
        <v>2</v>
      </c>
      <c r="AH76" s="17">
        <f t="shared" si="7"/>
        <v>12</v>
      </c>
      <c r="AI76" s="8">
        <f>SUM(I76:AH76)</f>
        <v>80</v>
      </c>
      <c r="AJ76" s="6">
        <f>SUM(AJ77:AJ78)</f>
        <v>80</v>
      </c>
      <c r="AK76" s="6" t="s">
        <v>10</v>
      </c>
      <c r="AL76" s="6" t="s">
        <v>9</v>
      </c>
    </row>
    <row r="77" spans="1:38" s="18" customFormat="1" ht="12.75">
      <c r="A77" s="18" t="s">
        <v>96</v>
      </c>
      <c r="B77" s="18" t="s">
        <v>98</v>
      </c>
      <c r="C77" s="8">
        <v>24</v>
      </c>
      <c r="D77" s="8">
        <v>1</v>
      </c>
      <c r="E77" s="8">
        <v>24</v>
      </c>
      <c r="F77" s="22"/>
      <c r="G77" s="15">
        <v>0.5</v>
      </c>
      <c r="H77" s="16" t="s">
        <v>112</v>
      </c>
      <c r="I77" s="1">
        <v>12</v>
      </c>
      <c r="K77" s="1">
        <v>12</v>
      </c>
      <c r="L77" s="1">
        <v>6</v>
      </c>
      <c r="M77" s="18">
        <v>2</v>
      </c>
      <c r="Q77" s="1">
        <v>4</v>
      </c>
      <c r="U77" s="1">
        <v>4</v>
      </c>
      <c r="X77" s="1">
        <v>3</v>
      </c>
      <c r="Z77" s="1">
        <v>4</v>
      </c>
      <c r="AA77" s="1">
        <v>5</v>
      </c>
      <c r="AB77" s="1">
        <v>2</v>
      </c>
      <c r="AC77" s="1">
        <v>2</v>
      </c>
      <c r="AD77" s="1">
        <v>4</v>
      </c>
      <c r="AE77" s="1"/>
      <c r="AF77" s="1">
        <v>6</v>
      </c>
      <c r="AG77" s="1">
        <v>2</v>
      </c>
      <c r="AH77" s="1">
        <v>4</v>
      </c>
      <c r="AJ77" s="8">
        <f t="shared" si="1"/>
        <v>72</v>
      </c>
      <c r="AK77" s="18" t="s">
        <v>96</v>
      </c>
      <c r="AL77" s="18" t="s">
        <v>98</v>
      </c>
    </row>
    <row r="78" spans="1:38" s="18" customFormat="1" ht="12.75">
      <c r="A78" s="18" t="s">
        <v>97</v>
      </c>
      <c r="B78" s="18" t="s">
        <v>99</v>
      </c>
      <c r="C78" s="8">
        <v>24</v>
      </c>
      <c r="D78" s="8">
        <v>1</v>
      </c>
      <c r="E78" s="8">
        <v>24</v>
      </c>
      <c r="F78" s="22"/>
      <c r="G78" s="15">
        <v>0.5</v>
      </c>
      <c r="H78" s="16" t="s">
        <v>138</v>
      </c>
      <c r="I78" s="1"/>
      <c r="K78" s="1"/>
      <c r="L78" s="1"/>
      <c r="Q78" s="1"/>
      <c r="U78" s="1"/>
      <c r="X78" s="1"/>
      <c r="Z78" s="1"/>
      <c r="AA78" s="1"/>
      <c r="AB78" s="1"/>
      <c r="AD78" s="1"/>
      <c r="AF78" s="1"/>
      <c r="AG78" s="1"/>
      <c r="AH78" s="1">
        <v>8</v>
      </c>
      <c r="AJ78" s="8">
        <f t="shared" si="1"/>
        <v>8</v>
      </c>
      <c r="AK78" s="18" t="s">
        <v>97</v>
      </c>
      <c r="AL78" s="18" t="s">
        <v>99</v>
      </c>
    </row>
    <row r="79" spans="8:36" s="18" customFormat="1" ht="12.75">
      <c r="H79" s="6"/>
      <c r="I79" s="1"/>
      <c r="K79" s="1"/>
      <c r="L79" s="1"/>
      <c r="Q79" s="1"/>
      <c r="U79" s="1"/>
      <c r="X79" s="1"/>
      <c r="Z79" s="1"/>
      <c r="AA79" s="1"/>
      <c r="AB79" s="1"/>
      <c r="AD79" s="1"/>
      <c r="AF79" s="1"/>
      <c r="AG79" s="1"/>
      <c r="AH79" s="1"/>
      <c r="AJ79" s="8"/>
    </row>
    <row r="80" spans="2:36" s="4" customFormat="1" ht="12.75">
      <c r="B80" s="4" t="s">
        <v>146</v>
      </c>
      <c r="I80" s="5" t="s">
        <v>112</v>
      </c>
      <c r="J80" s="4" t="s">
        <v>113</v>
      </c>
      <c r="K80" s="5" t="s">
        <v>114</v>
      </c>
      <c r="L80" s="5" t="s">
        <v>115</v>
      </c>
      <c r="M80" s="4" t="s">
        <v>116</v>
      </c>
      <c r="N80" s="4" t="s">
        <v>153</v>
      </c>
      <c r="O80" s="4" t="s">
        <v>154</v>
      </c>
      <c r="P80" s="4" t="s">
        <v>155</v>
      </c>
      <c r="Q80" s="5" t="s">
        <v>121</v>
      </c>
      <c r="R80" s="4" t="s">
        <v>122</v>
      </c>
      <c r="S80" s="4" t="s">
        <v>123</v>
      </c>
      <c r="T80" s="4" t="s">
        <v>124</v>
      </c>
      <c r="U80" s="5" t="s">
        <v>125</v>
      </c>
      <c r="V80" s="4" t="s">
        <v>126</v>
      </c>
      <c r="W80" s="4" t="s">
        <v>127</v>
      </c>
      <c r="X80" s="5" t="s">
        <v>128</v>
      </c>
      <c r="Y80" s="4" t="s">
        <v>129</v>
      </c>
      <c r="Z80" s="5" t="s">
        <v>130</v>
      </c>
      <c r="AA80" s="5" t="s">
        <v>131</v>
      </c>
      <c r="AB80" s="5" t="s">
        <v>132</v>
      </c>
      <c r="AC80" s="4" t="s">
        <v>133</v>
      </c>
      <c r="AD80" s="5" t="s">
        <v>134</v>
      </c>
      <c r="AE80" s="4" t="s">
        <v>135</v>
      </c>
      <c r="AF80" s="5" t="s">
        <v>136</v>
      </c>
      <c r="AG80" s="5" t="s">
        <v>137</v>
      </c>
      <c r="AH80" s="5" t="s">
        <v>138</v>
      </c>
      <c r="AJ80" s="4" t="s">
        <v>31</v>
      </c>
    </row>
    <row r="81" spans="2:34" s="4" customFormat="1" ht="12.75">
      <c r="B81" s="4" t="s">
        <v>117</v>
      </c>
      <c r="I81" s="5" t="s">
        <v>118</v>
      </c>
      <c r="J81" s="4" t="s">
        <v>139</v>
      </c>
      <c r="K81" s="5" t="s">
        <v>118</v>
      </c>
      <c r="L81" s="5" t="s">
        <v>120</v>
      </c>
      <c r="M81" s="4" t="s">
        <v>140</v>
      </c>
      <c r="N81" s="4" t="s">
        <v>140</v>
      </c>
      <c r="O81" s="4" t="s">
        <v>141</v>
      </c>
      <c r="P81" s="4" t="s">
        <v>119</v>
      </c>
      <c r="Q81" s="5" t="s">
        <v>142</v>
      </c>
      <c r="R81" s="4" t="s">
        <v>140</v>
      </c>
      <c r="S81" s="4" t="s">
        <v>119</v>
      </c>
      <c r="T81" s="4" t="s">
        <v>140</v>
      </c>
      <c r="U81" s="5" t="s">
        <v>143</v>
      </c>
      <c r="V81" s="4" t="s">
        <v>119</v>
      </c>
      <c r="W81" s="4" t="s">
        <v>140</v>
      </c>
      <c r="X81" s="5" t="s">
        <v>118</v>
      </c>
      <c r="Y81" s="4" t="s">
        <v>140</v>
      </c>
      <c r="Z81" s="5" t="s">
        <v>144</v>
      </c>
      <c r="AA81" s="5" t="s">
        <v>118</v>
      </c>
      <c r="AB81" s="5" t="s">
        <v>132</v>
      </c>
      <c r="AC81" s="4" t="s">
        <v>145</v>
      </c>
      <c r="AD81" s="5" t="s">
        <v>145</v>
      </c>
      <c r="AE81" s="4" t="s">
        <v>145</v>
      </c>
      <c r="AF81" s="5" t="s">
        <v>118</v>
      </c>
      <c r="AG81" s="5" t="s">
        <v>118</v>
      </c>
      <c r="AH81" s="5" t="s">
        <v>118</v>
      </c>
    </row>
    <row r="82" spans="2:38" ht="12.75">
      <c r="B82" s="8" t="s">
        <v>17</v>
      </c>
      <c r="I82" s="17">
        <f>SUM(I10:I28)+SUM(I33:I49)+SUM(I54:I55)+SUM(I60:I62)+SUM(I67:I67)+SUM(I72:I72)+SUM(I77:I78)</f>
        <v>59</v>
      </c>
      <c r="J82" s="17">
        <f aca="true" t="shared" si="8" ref="J82:AH82">SUM(J10:J28)+SUM(J33:J49)+SUM(J54:J55)+SUM(J60:J62)+SUM(J67:J67)+SUM(J72:J72)+SUM(J77:J78)</f>
        <v>7</v>
      </c>
      <c r="K82" s="17">
        <f t="shared" si="8"/>
        <v>28</v>
      </c>
      <c r="L82" s="17">
        <f t="shared" si="8"/>
        <v>36</v>
      </c>
      <c r="M82" s="17">
        <f t="shared" si="8"/>
        <v>13</v>
      </c>
      <c r="N82" s="17">
        <f t="shared" si="8"/>
        <v>8</v>
      </c>
      <c r="O82" s="17">
        <f t="shared" si="8"/>
        <v>8</v>
      </c>
      <c r="P82" s="17">
        <f t="shared" si="8"/>
        <v>8</v>
      </c>
      <c r="Q82" s="17">
        <f t="shared" si="8"/>
        <v>29</v>
      </c>
      <c r="R82" s="17">
        <f t="shared" si="8"/>
        <v>8</v>
      </c>
      <c r="S82" s="17">
        <f t="shared" si="8"/>
        <v>8</v>
      </c>
      <c r="T82" s="17">
        <f t="shared" si="8"/>
        <v>8</v>
      </c>
      <c r="U82" s="17">
        <f t="shared" si="8"/>
        <v>35</v>
      </c>
      <c r="V82" s="17">
        <f t="shared" si="8"/>
        <v>8</v>
      </c>
      <c r="W82" s="17">
        <f t="shared" si="8"/>
        <v>15</v>
      </c>
      <c r="X82" s="17">
        <f t="shared" si="8"/>
        <v>24</v>
      </c>
      <c r="Y82" s="17">
        <f t="shared" si="8"/>
        <v>10</v>
      </c>
      <c r="Z82" s="17">
        <f t="shared" si="8"/>
        <v>22</v>
      </c>
      <c r="AA82" s="17">
        <f t="shared" si="8"/>
        <v>48</v>
      </c>
      <c r="AB82" s="17">
        <f t="shared" si="8"/>
        <v>20</v>
      </c>
      <c r="AC82" s="17">
        <f t="shared" si="8"/>
        <v>18</v>
      </c>
      <c r="AD82" s="17">
        <f t="shared" si="8"/>
        <v>32</v>
      </c>
      <c r="AE82" s="17">
        <f t="shared" si="8"/>
        <v>10</v>
      </c>
      <c r="AF82" s="17">
        <f t="shared" si="8"/>
        <v>50</v>
      </c>
      <c r="AG82" s="17">
        <f t="shared" si="8"/>
        <v>18</v>
      </c>
      <c r="AH82" s="17">
        <f t="shared" si="8"/>
        <v>42</v>
      </c>
      <c r="AJ82" s="6">
        <f>SUM(I9:AH79)</f>
        <v>1144</v>
      </c>
      <c r="AL82" s="8" t="s">
        <v>17</v>
      </c>
    </row>
    <row r="84" spans="2:38" ht="12.75">
      <c r="B84" s="8" t="s">
        <v>30</v>
      </c>
      <c r="I84" s="9">
        <f>I82*I6</f>
        <v>354000</v>
      </c>
      <c r="J84" s="10">
        <f aca="true" t="shared" si="9" ref="J84:AH84">J82*J6</f>
        <v>28000</v>
      </c>
      <c r="K84" s="9">
        <f t="shared" si="9"/>
        <v>168000</v>
      </c>
      <c r="L84" s="9">
        <f t="shared" si="9"/>
        <v>216000</v>
      </c>
      <c r="M84" s="10">
        <f t="shared" si="9"/>
        <v>52000</v>
      </c>
      <c r="N84" s="10">
        <f t="shared" si="9"/>
        <v>32000</v>
      </c>
      <c r="O84" s="10">
        <f t="shared" si="9"/>
        <v>32000</v>
      </c>
      <c r="P84" s="10">
        <f t="shared" si="9"/>
        <v>32000</v>
      </c>
      <c r="Q84" s="9">
        <f t="shared" si="9"/>
        <v>145000</v>
      </c>
      <c r="R84" s="10">
        <f t="shared" si="9"/>
        <v>32000</v>
      </c>
      <c r="S84" s="10">
        <f t="shared" si="9"/>
        <v>32000</v>
      </c>
      <c r="T84" s="10">
        <f t="shared" si="9"/>
        <v>32000</v>
      </c>
      <c r="U84" s="9">
        <f t="shared" si="9"/>
        <v>210000</v>
      </c>
      <c r="V84" s="10">
        <f t="shared" si="9"/>
        <v>40000</v>
      </c>
      <c r="W84" s="10">
        <f t="shared" si="9"/>
        <v>75000</v>
      </c>
      <c r="X84" s="9">
        <f t="shared" si="9"/>
        <v>144000</v>
      </c>
      <c r="Y84" s="10">
        <f t="shared" si="9"/>
        <v>40000</v>
      </c>
      <c r="Z84" s="23">
        <f t="shared" si="9"/>
        <v>110000</v>
      </c>
      <c r="AA84" s="9">
        <f t="shared" si="9"/>
        <v>288000</v>
      </c>
      <c r="AB84" s="9">
        <f t="shared" si="9"/>
        <v>100000</v>
      </c>
      <c r="AC84" s="10">
        <f t="shared" si="9"/>
        <v>90000</v>
      </c>
      <c r="AD84" s="9">
        <f t="shared" si="9"/>
        <v>64000</v>
      </c>
      <c r="AE84" s="10">
        <f t="shared" si="9"/>
        <v>20000</v>
      </c>
      <c r="AF84" s="9">
        <f t="shared" si="9"/>
        <v>300000</v>
      </c>
      <c r="AG84" s="9">
        <f t="shared" si="9"/>
        <v>90000</v>
      </c>
      <c r="AH84" s="9">
        <f t="shared" si="9"/>
        <v>252000</v>
      </c>
      <c r="AI84" s="10"/>
      <c r="AJ84" s="24">
        <f>SUM(I84:AH84)</f>
        <v>2978000</v>
      </c>
      <c r="AL84" s="8" t="s">
        <v>30</v>
      </c>
    </row>
    <row r="85" spans="9:36" ht="12.75">
      <c r="I85" s="9"/>
      <c r="J85" s="10"/>
      <c r="K85" s="9"/>
      <c r="L85" s="9"/>
      <c r="M85" s="10"/>
      <c r="N85" s="10"/>
      <c r="O85" s="10"/>
      <c r="P85" s="10"/>
      <c r="Q85" s="9"/>
      <c r="R85" s="10"/>
      <c r="S85" s="10"/>
      <c r="T85" s="10"/>
      <c r="U85" s="9"/>
      <c r="V85" s="10"/>
      <c r="W85" s="10"/>
      <c r="X85" s="9"/>
      <c r="Y85" s="10"/>
      <c r="Z85" s="23"/>
      <c r="AA85" s="9"/>
      <c r="AB85" s="9"/>
      <c r="AC85" s="10"/>
      <c r="AD85" s="9"/>
      <c r="AE85" s="10"/>
      <c r="AF85" s="9"/>
      <c r="AG85" s="9"/>
      <c r="AH85" s="9"/>
      <c r="AI85" s="10"/>
      <c r="AJ85" s="10"/>
    </row>
    <row r="86" spans="2:36" s="4" customFormat="1" ht="12.75">
      <c r="B86" s="4" t="s">
        <v>146</v>
      </c>
      <c r="I86" s="5" t="s">
        <v>112</v>
      </c>
      <c r="J86" s="4" t="s">
        <v>113</v>
      </c>
      <c r="K86" s="5" t="s">
        <v>114</v>
      </c>
      <c r="L86" s="5" t="s">
        <v>115</v>
      </c>
      <c r="M86" s="4" t="s">
        <v>116</v>
      </c>
      <c r="N86" s="4" t="s">
        <v>153</v>
      </c>
      <c r="O86" s="4" t="s">
        <v>154</v>
      </c>
      <c r="P86" s="4" t="s">
        <v>155</v>
      </c>
      <c r="Q86" s="5" t="s">
        <v>121</v>
      </c>
      <c r="R86" s="4" t="s">
        <v>122</v>
      </c>
      <c r="S86" s="4" t="s">
        <v>123</v>
      </c>
      <c r="T86" s="4" t="s">
        <v>124</v>
      </c>
      <c r="U86" s="5" t="s">
        <v>125</v>
      </c>
      <c r="V86" s="4" t="s">
        <v>126</v>
      </c>
      <c r="W86" s="4" t="s">
        <v>127</v>
      </c>
      <c r="X86" s="5" t="s">
        <v>128</v>
      </c>
      <c r="Y86" s="4" t="s">
        <v>129</v>
      </c>
      <c r="Z86" s="5" t="s">
        <v>130</v>
      </c>
      <c r="AA86" s="5" t="s">
        <v>131</v>
      </c>
      <c r="AB86" s="5" t="s">
        <v>132</v>
      </c>
      <c r="AC86" s="4" t="s">
        <v>133</v>
      </c>
      <c r="AD86" s="5" t="s">
        <v>134</v>
      </c>
      <c r="AE86" s="4" t="s">
        <v>135</v>
      </c>
      <c r="AF86" s="5" t="s">
        <v>136</v>
      </c>
      <c r="AG86" s="5" t="s">
        <v>137</v>
      </c>
      <c r="AH86" s="5" t="s">
        <v>138</v>
      </c>
      <c r="AJ86" s="4" t="s">
        <v>31</v>
      </c>
    </row>
    <row r="87" spans="2:34" s="4" customFormat="1" ht="12.75">
      <c r="B87" s="4" t="s">
        <v>117</v>
      </c>
      <c r="I87" s="5" t="s">
        <v>118</v>
      </c>
      <c r="J87" s="4" t="s">
        <v>139</v>
      </c>
      <c r="K87" s="5" t="s">
        <v>118</v>
      </c>
      <c r="L87" s="5" t="s">
        <v>120</v>
      </c>
      <c r="M87" s="4" t="s">
        <v>140</v>
      </c>
      <c r="N87" s="4" t="s">
        <v>140</v>
      </c>
      <c r="O87" s="4" t="s">
        <v>141</v>
      </c>
      <c r="P87" s="4" t="s">
        <v>119</v>
      </c>
      <c r="Q87" s="5" t="s">
        <v>142</v>
      </c>
      <c r="R87" s="4" t="s">
        <v>140</v>
      </c>
      <c r="S87" s="4" t="s">
        <v>119</v>
      </c>
      <c r="T87" s="4" t="s">
        <v>140</v>
      </c>
      <c r="U87" s="5" t="s">
        <v>143</v>
      </c>
      <c r="V87" s="4" t="s">
        <v>119</v>
      </c>
      <c r="W87" s="4" t="s">
        <v>140</v>
      </c>
      <c r="X87" s="5" t="s">
        <v>118</v>
      </c>
      <c r="Y87" s="4" t="s">
        <v>140</v>
      </c>
      <c r="Z87" s="5" t="s">
        <v>144</v>
      </c>
      <c r="AA87" s="5" t="s">
        <v>118</v>
      </c>
      <c r="AB87" s="5" t="s">
        <v>132</v>
      </c>
      <c r="AC87" s="4" t="s">
        <v>145</v>
      </c>
      <c r="AD87" s="5" t="s">
        <v>145</v>
      </c>
      <c r="AE87" s="4" t="s">
        <v>145</v>
      </c>
      <c r="AF87" s="5" t="s">
        <v>118</v>
      </c>
      <c r="AG87" s="5" t="s">
        <v>118</v>
      </c>
      <c r="AH87" s="5" t="s">
        <v>118</v>
      </c>
    </row>
    <row r="88" spans="9:37" s="4" customFormat="1" ht="12.75">
      <c r="I88" s="5"/>
      <c r="K88" s="5"/>
      <c r="L88" s="5"/>
      <c r="Q88" s="5"/>
      <c r="U88" s="5"/>
      <c r="X88" s="5"/>
      <c r="Z88" s="5"/>
      <c r="AA88" s="5"/>
      <c r="AB88" s="5"/>
      <c r="AD88" s="5"/>
      <c r="AF88" s="5"/>
      <c r="AG88" s="5"/>
      <c r="AH88" s="5"/>
      <c r="AJ88" s="25">
        <f>SUM(AJ89:AJ95)</f>
        <v>210000</v>
      </c>
      <c r="AK88" s="26" t="s">
        <v>152</v>
      </c>
    </row>
    <row r="89" spans="2:38" ht="12.75">
      <c r="B89" s="8" t="s">
        <v>19</v>
      </c>
      <c r="I89" s="9"/>
      <c r="J89" s="10"/>
      <c r="K89" s="9"/>
      <c r="L89" s="9"/>
      <c r="M89" s="10"/>
      <c r="N89" s="10"/>
      <c r="O89" s="10"/>
      <c r="P89" s="10"/>
      <c r="Q89" s="9"/>
      <c r="R89" s="10"/>
      <c r="S89" s="10"/>
      <c r="T89" s="10"/>
      <c r="U89" s="9"/>
      <c r="V89" s="10"/>
      <c r="W89" s="10"/>
      <c r="X89" s="9"/>
      <c r="Y89" s="10"/>
      <c r="Z89" s="23"/>
      <c r="AA89" s="9"/>
      <c r="AB89" s="9"/>
      <c r="AC89" s="10"/>
      <c r="AD89" s="9"/>
      <c r="AE89" s="10"/>
      <c r="AF89" s="9"/>
      <c r="AG89" s="9"/>
      <c r="AH89" s="9"/>
      <c r="AI89" s="10"/>
      <c r="AJ89" s="24">
        <f aca="true" t="shared" si="10" ref="AJ89:AJ95">SUM(I89:AH89)</f>
        <v>0</v>
      </c>
      <c r="AL89" s="8" t="s">
        <v>19</v>
      </c>
    </row>
    <row r="90" spans="2:38" ht="12.75">
      <c r="B90" s="8" t="s">
        <v>20</v>
      </c>
      <c r="I90" s="9">
        <v>3000</v>
      </c>
      <c r="J90" s="10">
        <v>3000</v>
      </c>
      <c r="K90" s="9">
        <v>3000</v>
      </c>
      <c r="L90" s="9">
        <v>3000</v>
      </c>
      <c r="M90" s="10">
        <v>3000</v>
      </c>
      <c r="N90" s="10">
        <v>3000</v>
      </c>
      <c r="O90" s="10">
        <v>3000</v>
      </c>
      <c r="P90" s="10">
        <v>3000</v>
      </c>
      <c r="Q90" s="9">
        <v>3000</v>
      </c>
      <c r="R90" s="10">
        <v>3000</v>
      </c>
      <c r="S90" s="10">
        <v>3000</v>
      </c>
      <c r="T90" s="10">
        <v>3000</v>
      </c>
      <c r="U90" s="9">
        <v>3000</v>
      </c>
      <c r="V90" s="10">
        <v>3000</v>
      </c>
      <c r="W90" s="10">
        <v>3000</v>
      </c>
      <c r="X90" s="9">
        <v>3000</v>
      </c>
      <c r="Y90" s="10">
        <v>3000</v>
      </c>
      <c r="Z90" s="23">
        <v>3000</v>
      </c>
      <c r="AA90" s="9">
        <v>3000</v>
      </c>
      <c r="AB90" s="9">
        <v>3000</v>
      </c>
      <c r="AC90" s="10">
        <v>3000</v>
      </c>
      <c r="AD90" s="9">
        <v>3000</v>
      </c>
      <c r="AE90" s="10">
        <v>3000</v>
      </c>
      <c r="AF90" s="9">
        <v>3000</v>
      </c>
      <c r="AG90" s="9">
        <v>3000</v>
      </c>
      <c r="AH90" s="9">
        <v>3000</v>
      </c>
      <c r="AI90" s="10"/>
      <c r="AJ90" s="24">
        <f t="shared" si="10"/>
        <v>78000</v>
      </c>
      <c r="AL90" s="8" t="s">
        <v>20</v>
      </c>
    </row>
    <row r="91" spans="2:38" ht="12.75">
      <c r="B91" s="8" t="s">
        <v>21</v>
      </c>
      <c r="I91" s="9">
        <v>16000</v>
      </c>
      <c r="J91" s="10">
        <v>6000</v>
      </c>
      <c r="K91" s="9">
        <v>6000</v>
      </c>
      <c r="L91" s="9">
        <v>6000</v>
      </c>
      <c r="M91" s="10">
        <v>2000</v>
      </c>
      <c r="N91" s="10">
        <v>2000</v>
      </c>
      <c r="O91" s="10">
        <v>2000</v>
      </c>
      <c r="P91" s="10">
        <v>2000</v>
      </c>
      <c r="Q91" s="9">
        <v>6000</v>
      </c>
      <c r="R91" s="10">
        <v>2000</v>
      </c>
      <c r="S91" s="10">
        <v>2000</v>
      </c>
      <c r="T91" s="10">
        <v>2000</v>
      </c>
      <c r="U91" s="9">
        <v>6000</v>
      </c>
      <c r="V91" s="10">
        <v>2000</v>
      </c>
      <c r="W91" s="10">
        <v>2000</v>
      </c>
      <c r="X91" s="9">
        <v>10000</v>
      </c>
      <c r="Y91" s="10">
        <v>2000</v>
      </c>
      <c r="Z91" s="23">
        <v>2000</v>
      </c>
      <c r="AA91" s="9">
        <v>6000</v>
      </c>
      <c r="AB91" s="9">
        <v>2000</v>
      </c>
      <c r="AC91" s="10">
        <v>2000</v>
      </c>
      <c r="AD91" s="9">
        <v>6000</v>
      </c>
      <c r="AE91" s="10">
        <v>2000</v>
      </c>
      <c r="AF91" s="9">
        <v>10000</v>
      </c>
      <c r="AG91" s="9">
        <v>6000</v>
      </c>
      <c r="AH91" s="9">
        <v>10000</v>
      </c>
      <c r="AI91" s="10"/>
      <c r="AJ91" s="24">
        <f t="shared" si="10"/>
        <v>122000</v>
      </c>
      <c r="AL91" s="8" t="s">
        <v>21</v>
      </c>
    </row>
    <row r="92" spans="2:38" ht="12.75">
      <c r="B92" s="8" t="s">
        <v>22</v>
      </c>
      <c r="I92" s="9"/>
      <c r="J92" s="10"/>
      <c r="K92" s="9"/>
      <c r="L92" s="9"/>
      <c r="M92" s="10"/>
      <c r="N92" s="10"/>
      <c r="O92" s="10"/>
      <c r="P92" s="10"/>
      <c r="Q92" s="9">
        <v>10000</v>
      </c>
      <c r="R92" s="10"/>
      <c r="S92" s="10"/>
      <c r="T92" s="10"/>
      <c r="U92" s="9"/>
      <c r="V92" s="10"/>
      <c r="W92" s="10"/>
      <c r="X92" s="9"/>
      <c r="Y92" s="10"/>
      <c r="Z92" s="23"/>
      <c r="AA92" s="9"/>
      <c r="AB92" s="9"/>
      <c r="AC92" s="10"/>
      <c r="AD92" s="9"/>
      <c r="AE92" s="10"/>
      <c r="AF92" s="9"/>
      <c r="AG92" s="9"/>
      <c r="AH92" s="9"/>
      <c r="AI92" s="10"/>
      <c r="AJ92" s="24">
        <f t="shared" si="10"/>
        <v>10000</v>
      </c>
      <c r="AL92" s="8" t="s">
        <v>22</v>
      </c>
    </row>
    <row r="93" spans="2:38" ht="12.75">
      <c r="B93" s="8" t="s">
        <v>23</v>
      </c>
      <c r="I93" s="9"/>
      <c r="J93" s="10"/>
      <c r="K93" s="9"/>
      <c r="L93" s="9"/>
      <c r="M93" s="10"/>
      <c r="N93" s="10"/>
      <c r="O93" s="10"/>
      <c r="P93" s="10"/>
      <c r="Q93" s="9"/>
      <c r="R93" s="10"/>
      <c r="S93" s="10"/>
      <c r="T93" s="10"/>
      <c r="U93" s="9"/>
      <c r="V93" s="10"/>
      <c r="W93" s="10"/>
      <c r="X93" s="9"/>
      <c r="Y93" s="10"/>
      <c r="Z93" s="23"/>
      <c r="AA93" s="9"/>
      <c r="AB93" s="9"/>
      <c r="AC93" s="10"/>
      <c r="AD93" s="9"/>
      <c r="AE93" s="10"/>
      <c r="AF93" s="9"/>
      <c r="AG93" s="9"/>
      <c r="AH93" s="9"/>
      <c r="AI93" s="10"/>
      <c r="AJ93" s="24">
        <f t="shared" si="10"/>
        <v>0</v>
      </c>
      <c r="AL93" s="8" t="s">
        <v>23</v>
      </c>
    </row>
    <row r="94" spans="2:38" ht="12.75">
      <c r="B94" s="8" t="s">
        <v>24</v>
      </c>
      <c r="I94" s="9"/>
      <c r="J94" s="10"/>
      <c r="K94" s="9"/>
      <c r="L94" s="9"/>
      <c r="M94" s="10"/>
      <c r="N94" s="10"/>
      <c r="O94" s="10"/>
      <c r="P94" s="10"/>
      <c r="Q94" s="9"/>
      <c r="R94" s="10"/>
      <c r="S94" s="10"/>
      <c r="T94" s="10"/>
      <c r="U94" s="9"/>
      <c r="V94" s="10"/>
      <c r="W94" s="10"/>
      <c r="X94" s="9"/>
      <c r="Y94" s="10"/>
      <c r="Z94" s="23"/>
      <c r="AA94" s="9"/>
      <c r="AB94" s="9"/>
      <c r="AC94" s="10"/>
      <c r="AD94" s="9"/>
      <c r="AE94" s="10"/>
      <c r="AF94" s="9"/>
      <c r="AG94" s="9"/>
      <c r="AH94" s="9"/>
      <c r="AI94" s="10"/>
      <c r="AJ94" s="24">
        <f t="shared" si="10"/>
        <v>0</v>
      </c>
      <c r="AL94" s="8" t="s">
        <v>24</v>
      </c>
    </row>
    <row r="95" spans="2:38" ht="12.75">
      <c r="B95" s="8" t="s">
        <v>25</v>
      </c>
      <c r="I95" s="9"/>
      <c r="J95" s="10"/>
      <c r="K95" s="9"/>
      <c r="L95" s="9"/>
      <c r="M95" s="10"/>
      <c r="N95" s="10"/>
      <c r="O95" s="10"/>
      <c r="P95" s="10"/>
      <c r="Q95" s="9"/>
      <c r="R95" s="10"/>
      <c r="S95" s="10"/>
      <c r="T95" s="10"/>
      <c r="U95" s="9"/>
      <c r="V95" s="10"/>
      <c r="W95" s="10"/>
      <c r="X95" s="9"/>
      <c r="Y95" s="10"/>
      <c r="Z95" s="23"/>
      <c r="AA95" s="9"/>
      <c r="AB95" s="9"/>
      <c r="AC95" s="10"/>
      <c r="AD95" s="9"/>
      <c r="AE95" s="10"/>
      <c r="AF95" s="9"/>
      <c r="AG95" s="9"/>
      <c r="AH95" s="9"/>
      <c r="AI95" s="10"/>
      <c r="AJ95" s="24">
        <f t="shared" si="10"/>
        <v>0</v>
      </c>
      <c r="AL95" s="8" t="s">
        <v>25</v>
      </c>
    </row>
    <row r="96" spans="2:38" ht="12.75">
      <c r="B96" s="8" t="s">
        <v>29</v>
      </c>
      <c r="I96" s="27">
        <v>0.8</v>
      </c>
      <c r="J96" s="15">
        <v>0.2</v>
      </c>
      <c r="K96" s="27">
        <v>0.8</v>
      </c>
      <c r="L96" s="27">
        <v>0.8</v>
      </c>
      <c r="M96" s="15">
        <v>0.2</v>
      </c>
      <c r="N96" s="15">
        <v>0.8</v>
      </c>
      <c r="O96" s="15">
        <v>0.2</v>
      </c>
      <c r="P96" s="15">
        <v>0.8</v>
      </c>
      <c r="Q96" s="27">
        <v>0.8</v>
      </c>
      <c r="R96" s="15">
        <v>0.8</v>
      </c>
      <c r="S96" s="15">
        <v>0.8</v>
      </c>
      <c r="T96" s="15">
        <v>0.8</v>
      </c>
      <c r="U96" s="27">
        <v>0.8</v>
      </c>
      <c r="V96" s="15">
        <v>0.8</v>
      </c>
      <c r="W96" s="15">
        <v>0.8</v>
      </c>
      <c r="X96" s="27">
        <v>0.8</v>
      </c>
      <c r="Y96" s="15">
        <v>0.8</v>
      </c>
      <c r="Z96" s="28">
        <v>0.8</v>
      </c>
      <c r="AA96" s="27">
        <v>0.8</v>
      </c>
      <c r="AB96" s="27">
        <v>0.8</v>
      </c>
      <c r="AC96" s="15">
        <v>0.8</v>
      </c>
      <c r="AD96" s="27">
        <v>0.2</v>
      </c>
      <c r="AE96" s="15">
        <v>0.8</v>
      </c>
      <c r="AF96" s="27">
        <v>0.8</v>
      </c>
      <c r="AG96" s="27">
        <v>0.8</v>
      </c>
      <c r="AH96" s="27">
        <v>0.8</v>
      </c>
      <c r="AI96" s="15"/>
      <c r="AJ96" s="29"/>
      <c r="AL96" s="8" t="s">
        <v>29</v>
      </c>
    </row>
    <row r="97" spans="2:38" ht="12.75">
      <c r="B97" s="8" t="s">
        <v>26</v>
      </c>
      <c r="I97" s="30">
        <f aca="true" t="shared" si="11" ref="I97:N97">I84*I96</f>
        <v>283200</v>
      </c>
      <c r="J97" s="31">
        <f t="shared" si="11"/>
        <v>5600</v>
      </c>
      <c r="K97" s="30">
        <f t="shared" si="11"/>
        <v>134400</v>
      </c>
      <c r="L97" s="30">
        <f t="shared" si="11"/>
        <v>172800</v>
      </c>
      <c r="M97" s="31">
        <f t="shared" si="11"/>
        <v>10400</v>
      </c>
      <c r="N97" s="31">
        <f t="shared" si="11"/>
        <v>25600</v>
      </c>
      <c r="O97" s="31">
        <f aca="true" t="shared" si="12" ref="O97:AH97">O84*O96</f>
        <v>6400</v>
      </c>
      <c r="P97" s="31">
        <f t="shared" si="12"/>
        <v>25600</v>
      </c>
      <c r="Q97" s="30">
        <f t="shared" si="12"/>
        <v>116000</v>
      </c>
      <c r="R97" s="31">
        <f t="shared" si="12"/>
        <v>25600</v>
      </c>
      <c r="S97" s="31">
        <f t="shared" si="12"/>
        <v>25600</v>
      </c>
      <c r="T97" s="31">
        <f t="shared" si="12"/>
        <v>25600</v>
      </c>
      <c r="U97" s="30">
        <f t="shared" si="12"/>
        <v>168000</v>
      </c>
      <c r="V97" s="31">
        <f t="shared" si="12"/>
        <v>32000</v>
      </c>
      <c r="W97" s="31">
        <f t="shared" si="12"/>
        <v>60000</v>
      </c>
      <c r="X97" s="30">
        <f t="shared" si="12"/>
        <v>115200</v>
      </c>
      <c r="Y97" s="31">
        <f t="shared" si="12"/>
        <v>32000</v>
      </c>
      <c r="Z97" s="32">
        <f t="shared" si="12"/>
        <v>88000</v>
      </c>
      <c r="AA97" s="30">
        <f t="shared" si="12"/>
        <v>230400</v>
      </c>
      <c r="AB97" s="30">
        <f t="shared" si="12"/>
        <v>80000</v>
      </c>
      <c r="AC97" s="31">
        <f t="shared" si="12"/>
        <v>72000</v>
      </c>
      <c r="AD97" s="30">
        <f t="shared" si="12"/>
        <v>12800</v>
      </c>
      <c r="AE97" s="31">
        <f t="shared" si="12"/>
        <v>16000</v>
      </c>
      <c r="AF97" s="30">
        <f t="shared" si="12"/>
        <v>240000</v>
      </c>
      <c r="AG97" s="30">
        <f t="shared" si="12"/>
        <v>72000</v>
      </c>
      <c r="AH97" s="30">
        <f t="shared" si="12"/>
        <v>201600</v>
      </c>
      <c r="AI97" s="31"/>
      <c r="AJ97" s="33">
        <f>SUM(I97:AH97)</f>
        <v>2276800</v>
      </c>
      <c r="AL97" s="8" t="s">
        <v>26</v>
      </c>
    </row>
    <row r="98" spans="2:38" s="6" customFormat="1" ht="12.75">
      <c r="B98" s="6" t="s">
        <v>147</v>
      </c>
      <c r="I98" s="34">
        <f>I84+SUM(I89:I95)+I97</f>
        <v>656200</v>
      </c>
      <c r="J98" s="33">
        <f aca="true" t="shared" si="13" ref="J98:AH98">J84+SUM(J89:J95)+J97</f>
        <v>42600</v>
      </c>
      <c r="K98" s="34">
        <f t="shared" si="13"/>
        <v>311400</v>
      </c>
      <c r="L98" s="34">
        <f t="shared" si="13"/>
        <v>397800</v>
      </c>
      <c r="M98" s="33">
        <f t="shared" si="13"/>
        <v>67400</v>
      </c>
      <c r="N98" s="33">
        <f t="shared" si="13"/>
        <v>62600</v>
      </c>
      <c r="O98" s="33">
        <f t="shared" si="13"/>
        <v>43400</v>
      </c>
      <c r="P98" s="33">
        <f t="shared" si="13"/>
        <v>62600</v>
      </c>
      <c r="Q98" s="34">
        <f t="shared" si="13"/>
        <v>280000</v>
      </c>
      <c r="R98" s="33">
        <f t="shared" si="13"/>
        <v>62600</v>
      </c>
      <c r="S98" s="33">
        <f t="shared" si="13"/>
        <v>62600</v>
      </c>
      <c r="T98" s="33">
        <f t="shared" si="13"/>
        <v>62600</v>
      </c>
      <c r="U98" s="34">
        <f t="shared" si="13"/>
        <v>387000</v>
      </c>
      <c r="V98" s="33">
        <f t="shared" si="13"/>
        <v>77000</v>
      </c>
      <c r="W98" s="33">
        <f t="shared" si="13"/>
        <v>140000</v>
      </c>
      <c r="X98" s="34">
        <f t="shared" si="13"/>
        <v>272200</v>
      </c>
      <c r="Y98" s="33">
        <f t="shared" si="13"/>
        <v>77000</v>
      </c>
      <c r="Z98" s="34">
        <f t="shared" si="13"/>
        <v>203000</v>
      </c>
      <c r="AA98" s="34">
        <f t="shared" si="13"/>
        <v>527400</v>
      </c>
      <c r="AB98" s="34">
        <f t="shared" si="13"/>
        <v>185000</v>
      </c>
      <c r="AC98" s="33">
        <f t="shared" si="13"/>
        <v>167000</v>
      </c>
      <c r="AD98" s="34">
        <f t="shared" si="13"/>
        <v>85800</v>
      </c>
      <c r="AE98" s="33">
        <f t="shared" si="13"/>
        <v>41000</v>
      </c>
      <c r="AF98" s="34">
        <f t="shared" si="13"/>
        <v>553000</v>
      </c>
      <c r="AG98" s="34">
        <f t="shared" si="13"/>
        <v>171000</v>
      </c>
      <c r="AH98" s="34">
        <f t="shared" si="13"/>
        <v>466600</v>
      </c>
      <c r="AI98" s="33"/>
      <c r="AJ98" s="33">
        <f>SUM(I98:AH98)</f>
        <v>5464800</v>
      </c>
      <c r="AL98" s="6" t="s">
        <v>147</v>
      </c>
    </row>
    <row r="99" spans="9:36" s="6" customFormat="1" ht="12.75">
      <c r="I99" s="34"/>
      <c r="J99" s="33"/>
      <c r="K99" s="34"/>
      <c r="L99" s="34"/>
      <c r="M99" s="33"/>
      <c r="N99" s="33"/>
      <c r="O99" s="33"/>
      <c r="P99" s="33"/>
      <c r="Q99" s="34"/>
      <c r="R99" s="33"/>
      <c r="S99" s="33"/>
      <c r="T99" s="33"/>
      <c r="U99" s="34"/>
      <c r="V99" s="33"/>
      <c r="W99" s="33"/>
      <c r="X99" s="34"/>
      <c r="Y99" s="33"/>
      <c r="Z99" s="34"/>
      <c r="AA99" s="34"/>
      <c r="AB99" s="34"/>
      <c r="AC99" s="33"/>
      <c r="AD99" s="34"/>
      <c r="AE99" s="33"/>
      <c r="AF99" s="34"/>
      <c r="AG99" s="34"/>
      <c r="AH99" s="34"/>
      <c r="AI99" s="33"/>
      <c r="AJ99" s="33"/>
    </row>
    <row r="100" spans="2:36" s="4" customFormat="1" ht="12.75">
      <c r="B100" s="4" t="s">
        <v>146</v>
      </c>
      <c r="I100" s="5" t="s">
        <v>112</v>
      </c>
      <c r="J100" s="4" t="s">
        <v>113</v>
      </c>
      <c r="K100" s="5" t="s">
        <v>114</v>
      </c>
      <c r="L100" s="5" t="s">
        <v>115</v>
      </c>
      <c r="M100" s="4" t="s">
        <v>116</v>
      </c>
      <c r="N100" s="4" t="s">
        <v>153</v>
      </c>
      <c r="O100" s="4" t="s">
        <v>154</v>
      </c>
      <c r="P100" s="4" t="s">
        <v>155</v>
      </c>
      <c r="Q100" s="5" t="s">
        <v>121</v>
      </c>
      <c r="R100" s="4" t="s">
        <v>122</v>
      </c>
      <c r="S100" s="4" t="s">
        <v>123</v>
      </c>
      <c r="T100" s="4" t="s">
        <v>124</v>
      </c>
      <c r="U100" s="5" t="s">
        <v>125</v>
      </c>
      <c r="V100" s="4" t="s">
        <v>126</v>
      </c>
      <c r="W100" s="4" t="s">
        <v>127</v>
      </c>
      <c r="X100" s="5" t="s">
        <v>128</v>
      </c>
      <c r="Y100" s="4" t="s">
        <v>129</v>
      </c>
      <c r="Z100" s="5" t="s">
        <v>130</v>
      </c>
      <c r="AA100" s="5" t="s">
        <v>131</v>
      </c>
      <c r="AB100" s="5" t="s">
        <v>132</v>
      </c>
      <c r="AC100" s="4" t="s">
        <v>133</v>
      </c>
      <c r="AD100" s="5" t="s">
        <v>134</v>
      </c>
      <c r="AE100" s="4" t="s">
        <v>135</v>
      </c>
      <c r="AF100" s="5" t="s">
        <v>136</v>
      </c>
      <c r="AG100" s="5" t="s">
        <v>137</v>
      </c>
      <c r="AH100" s="5" t="s">
        <v>138</v>
      </c>
      <c r="AJ100" s="4" t="s">
        <v>31</v>
      </c>
    </row>
    <row r="101" spans="2:135" ht="12.75">
      <c r="B101" s="8" t="s">
        <v>27</v>
      </c>
      <c r="I101" s="27">
        <f>I102/I98</f>
        <v>0.4945138677232551</v>
      </c>
      <c r="J101" s="27">
        <f aca="true" t="shared" si="14" ref="J101:AJ101">J102/J98</f>
        <v>0.45774647887323944</v>
      </c>
      <c r="K101" s="27">
        <f t="shared" si="14"/>
        <v>0.49710982658959535</v>
      </c>
      <c r="L101" s="27">
        <f t="shared" si="14"/>
        <v>0.49095022624434387</v>
      </c>
      <c r="M101" s="27">
        <f t="shared" si="14"/>
        <v>0.46439169139465875</v>
      </c>
      <c r="N101" s="27">
        <f t="shared" si="14"/>
        <v>0.4712460063897764</v>
      </c>
      <c r="O101" s="27">
        <f t="shared" si="14"/>
        <v>0.45852534562211983</v>
      </c>
      <c r="P101" s="27">
        <f t="shared" si="14"/>
        <v>0.4712460063897764</v>
      </c>
      <c r="Q101" s="27">
        <f t="shared" si="14"/>
        <v>0.48660714285714285</v>
      </c>
      <c r="R101" s="27">
        <f t="shared" si="14"/>
        <v>0.4712460063897764</v>
      </c>
      <c r="S101" s="27">
        <f t="shared" si="14"/>
        <v>0.4712460063897764</v>
      </c>
      <c r="T101" s="27">
        <f t="shared" si="14"/>
        <v>0.4712460063897764</v>
      </c>
      <c r="U101" s="27">
        <f t="shared" si="14"/>
        <v>0.4883720930232558</v>
      </c>
      <c r="V101" s="27">
        <f t="shared" si="14"/>
        <v>0.4707792207792208</v>
      </c>
      <c r="W101" s="27">
        <f t="shared" si="14"/>
        <v>0.4732142857142857</v>
      </c>
      <c r="X101" s="27">
        <f t="shared" si="14"/>
        <v>0.4966936076414401</v>
      </c>
      <c r="Y101" s="27">
        <f t="shared" si="14"/>
        <v>0.4766233766233766</v>
      </c>
      <c r="Z101" s="27">
        <f t="shared" si="14"/>
        <v>0.4852216748768473</v>
      </c>
      <c r="AA101" s="27">
        <f t="shared" si="14"/>
        <v>0.49146757679180886</v>
      </c>
      <c r="AB101" s="27">
        <f t="shared" si="14"/>
        <v>0.49594594594594593</v>
      </c>
      <c r="AC101" s="27">
        <f t="shared" si="14"/>
        <v>0.49550898203592814</v>
      </c>
      <c r="AD101" s="27">
        <f t="shared" si="14"/>
        <v>0.48951048951048953</v>
      </c>
      <c r="AE101" s="27">
        <f t="shared" si="14"/>
        <v>0.47804878048780486</v>
      </c>
      <c r="AF101" s="27">
        <f t="shared" si="14"/>
        <v>0.496745027124774</v>
      </c>
      <c r="AG101" s="27">
        <f t="shared" si="14"/>
        <v>0.4956140350877193</v>
      </c>
      <c r="AH101" s="27">
        <f t="shared" si="14"/>
        <v>0.4980711530218603</v>
      </c>
      <c r="AI101" s="27"/>
      <c r="AJ101" s="35">
        <f t="shared" si="14"/>
        <v>0.4900636802810716</v>
      </c>
      <c r="AK101" s="17"/>
      <c r="AL101" s="17" t="s">
        <v>27</v>
      </c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</row>
    <row r="102" spans="2:135" s="6" customFormat="1" ht="12.75">
      <c r="B102" s="6" t="s">
        <v>28</v>
      </c>
      <c r="I102" s="34">
        <f>0.5*I6*(SUM(I10:I28)+SUM(I33:I49)+SUM(I54:I55)+SUM(I67:I67)+SUM(I72:I72)+SUM(I77:I78))+0.5*(SUM(I89:I95)+I97)+0.35*I6*(SUM(I60:I62))</f>
        <v>324500</v>
      </c>
      <c r="J102" s="34">
        <f aca="true" t="shared" si="15" ref="J102:AH102">0.5*J6*(SUM(J10:J28)+SUM(J33:J49)+SUM(J54:J55)+SUM(J67:J67)+SUM(J72:J72)+SUM(J77:J78))+0.5*(SUM(J89:J95)+J97)+0.35*J6*(SUM(J60:J62))</f>
        <v>19500</v>
      </c>
      <c r="K102" s="34">
        <f t="shared" si="15"/>
        <v>154800</v>
      </c>
      <c r="L102" s="34">
        <f t="shared" si="15"/>
        <v>195300</v>
      </c>
      <c r="M102" s="34">
        <f t="shared" si="15"/>
        <v>31300</v>
      </c>
      <c r="N102" s="34">
        <f t="shared" si="15"/>
        <v>29500</v>
      </c>
      <c r="O102" s="34">
        <f t="shared" si="15"/>
        <v>19900</v>
      </c>
      <c r="P102" s="34">
        <f t="shared" si="15"/>
        <v>29500</v>
      </c>
      <c r="Q102" s="34">
        <f t="shared" si="15"/>
        <v>136250</v>
      </c>
      <c r="R102" s="34">
        <f t="shared" si="15"/>
        <v>29500</v>
      </c>
      <c r="S102" s="34">
        <f t="shared" si="15"/>
        <v>29500</v>
      </c>
      <c r="T102" s="34">
        <f t="shared" si="15"/>
        <v>29500</v>
      </c>
      <c r="U102" s="34">
        <f t="shared" si="15"/>
        <v>189000</v>
      </c>
      <c r="V102" s="34">
        <f t="shared" si="15"/>
        <v>36250</v>
      </c>
      <c r="W102" s="34">
        <f t="shared" si="15"/>
        <v>66250</v>
      </c>
      <c r="X102" s="34">
        <f t="shared" si="15"/>
        <v>135200</v>
      </c>
      <c r="Y102" s="34">
        <f t="shared" si="15"/>
        <v>36700</v>
      </c>
      <c r="Z102" s="34">
        <f t="shared" si="15"/>
        <v>98500</v>
      </c>
      <c r="AA102" s="34">
        <f t="shared" si="15"/>
        <v>259200</v>
      </c>
      <c r="AB102" s="34">
        <f t="shared" si="15"/>
        <v>91750</v>
      </c>
      <c r="AC102" s="34">
        <f t="shared" si="15"/>
        <v>82750</v>
      </c>
      <c r="AD102" s="34">
        <f t="shared" si="15"/>
        <v>42000</v>
      </c>
      <c r="AE102" s="34">
        <f t="shared" si="15"/>
        <v>19600</v>
      </c>
      <c r="AF102" s="34">
        <f t="shared" si="15"/>
        <v>274700</v>
      </c>
      <c r="AG102" s="34">
        <f t="shared" si="15"/>
        <v>84750</v>
      </c>
      <c r="AH102" s="34">
        <f t="shared" si="15"/>
        <v>232400</v>
      </c>
      <c r="AI102" s="34"/>
      <c r="AJ102" s="34">
        <f>SUM(I102:AH102)</f>
        <v>2678100</v>
      </c>
      <c r="AK102" s="7"/>
      <c r="AL102" s="7" t="s">
        <v>28</v>
      </c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</dc:title>
  <dc:subject/>
  <dc:creator>Koch</dc:creator>
  <cp:keywords/>
  <dc:description/>
  <cp:lastModifiedBy>Koch</cp:lastModifiedBy>
  <cp:lastPrinted>2000-05-09T06:58:52Z</cp:lastPrinted>
  <dcterms:created xsi:type="dcterms:W3CDTF">2000-02-17T03:20:46Z</dcterms:created>
  <dcterms:modified xsi:type="dcterms:W3CDTF">2000-05-08T07:58:45Z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